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Smart Closet\Smart-Closet\2. SRS\Anexos\"/>
    </mc:Choice>
  </mc:AlternateContent>
  <xr:revisionPtr revIDLastSave="0" documentId="13_ncr:1_{24E84E35-428F-407A-9487-04B93CD5AE0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reas" sheetId="1" r:id="rId1"/>
    <sheet name="Burn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2" l="1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G3" i="1"/>
  <c r="G4" i="1" s="1"/>
  <c r="A32" i="1" l="1"/>
  <c r="A33" i="1" s="1"/>
  <c r="A34" i="1" s="1"/>
  <c r="B30" i="1"/>
  <c r="A27" i="1"/>
  <c r="B19" i="1"/>
  <c r="B20" i="1" l="1"/>
  <c r="B21" i="1" s="1"/>
  <c r="C3" i="2"/>
  <c r="B3" i="2"/>
  <c r="B4" i="2" s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l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</calcChain>
</file>

<file path=xl/sharedStrings.xml><?xml version="1.0" encoding="utf-8"?>
<sst xmlns="http://schemas.openxmlformats.org/spreadsheetml/2006/main" count="122" uniqueCount="113">
  <si>
    <t>Estimado</t>
  </si>
  <si>
    <t>Realizado</t>
  </si>
  <si>
    <t>Actividades</t>
  </si>
  <si>
    <t>Asignación de roles y reglas</t>
  </si>
  <si>
    <t>Planeación de reuniones</t>
  </si>
  <si>
    <t>Desarrollo del pitch</t>
  </si>
  <si>
    <t>Desarrollo del logotipo e isotipo</t>
  </si>
  <si>
    <t>Definición de los requerimientos</t>
  </si>
  <si>
    <t>Elaboracion del WBS</t>
  </si>
  <si>
    <t>Elaboracion del Gantt</t>
  </si>
  <si>
    <t>Identificar restricciones</t>
  </si>
  <si>
    <t>Identificar acciones preventivas</t>
  </si>
  <si>
    <t>Identificar recursos disponibles</t>
  </si>
  <si>
    <t>Establecer metodos y herramietas de estimacion</t>
  </si>
  <si>
    <t>Exploracion del tema con un experto</t>
  </si>
  <si>
    <t>Consultar información adicional</t>
  </si>
  <si>
    <t>Establecer propósito</t>
  </si>
  <si>
    <t>Establecer parámetros de control de calidad</t>
  </si>
  <si>
    <t>Limitar alcance</t>
  </si>
  <si>
    <t>Definir objetivos</t>
  </si>
  <si>
    <t>Listar supuestos</t>
  </si>
  <si>
    <t>Evolución del plan</t>
  </si>
  <si>
    <t>Escribir glosario</t>
  </si>
  <si>
    <t>Elegir criterios para lenguajes y herramientas</t>
  </si>
  <si>
    <t>Crear modelo de ciclo de vida</t>
  </si>
  <si>
    <t>Establecer plan de acpetación del producto</t>
  </si>
  <si>
    <t>Asginar tareas para inciar el proyecto</t>
  </si>
  <si>
    <t>Establecer metricas para medir el proyecto</t>
  </si>
  <si>
    <t>Definir documentacion de entrega del producto</t>
  </si>
  <si>
    <t>Administrar requisitos</t>
  </si>
  <si>
    <t>Generar reporte gerencial</t>
  </si>
  <si>
    <t>Identificar riesgos principales</t>
  </si>
  <si>
    <t>Realizar sondeo del grupo</t>
  </si>
  <si>
    <t>Elección de lenguajes y herramientas</t>
  </si>
  <si>
    <t>Asignar tareas durante la ejecución</t>
  </si>
  <si>
    <t>Reportar progreso de cada actividad</t>
  </si>
  <si>
    <t>Real</t>
  </si>
  <si>
    <t>N Est</t>
  </si>
  <si>
    <t>N Real</t>
  </si>
  <si>
    <t>Realizar diagrama y documentacion de modulo de dominio</t>
  </si>
  <si>
    <t>Describir perspectica del producto</t>
  </si>
  <si>
    <t>Realizar diagramas de CU</t>
  </si>
  <si>
    <t>Realizar la tabla de caracteristicas del usuario.</t>
  </si>
  <si>
    <t>Documentar los CU</t>
  </si>
  <si>
    <t>Identificar los requisitos no funcionales</t>
  </si>
  <si>
    <t>Especificar los requisitos mediante la plantilla de Volere</t>
  </si>
  <si>
    <t>Describir los atributos de calidad del SW</t>
  </si>
  <si>
    <t>Documentar los requisitos de la base de datos a usar</t>
  </si>
  <si>
    <t>Describir el proceso para levantamiento de requisitos</t>
  </si>
  <si>
    <t>Construir la matriz de trazabilidad de los requisitos</t>
  </si>
  <si>
    <t xml:space="preserve">Realizar el proceso de validacion de requisitos </t>
  </si>
  <si>
    <t>Listar las tablas del documento</t>
  </si>
  <si>
    <t>Listar las figuras y diagramas del documento</t>
  </si>
  <si>
    <t xml:space="preserve">Escribir la introduccion </t>
  </si>
  <si>
    <t>Escribir el resumen</t>
  </si>
  <si>
    <t>Actualizar el historial de cambios</t>
  </si>
  <si>
    <t xml:space="preserve">Realizar las actas de reunion </t>
  </si>
  <si>
    <t>Linkear las secciones del documento</t>
  </si>
  <si>
    <t>Linkear los anexos</t>
  </si>
  <si>
    <t>Videoconferencia de revision de redaccion y ortografia</t>
  </si>
  <si>
    <t>Generar el reporte Gerencial</t>
  </si>
  <si>
    <t>Generar Burndown Chart</t>
  </si>
  <si>
    <t>Capacitacion de desarrollo web general</t>
  </si>
  <si>
    <t>Capacitacion para Frontend</t>
  </si>
  <si>
    <t>Capacitacion para Backend</t>
  </si>
  <si>
    <t>Sesion de instalacion de herramientas de desarrollo</t>
  </si>
  <si>
    <t>Diseñar base de datos</t>
  </si>
  <si>
    <t>Listar tablas de documentos</t>
  </si>
  <si>
    <t>Listar figuras del documento</t>
  </si>
  <si>
    <t>Escribir resumen</t>
  </si>
  <si>
    <t>Actualizar historial de cambios</t>
  </si>
  <si>
    <t>Realizar actas de reunion</t>
  </si>
  <si>
    <t xml:space="preserve">Escribir introduccion </t>
  </si>
  <si>
    <t>Revisar redaccion y ortografia</t>
  </si>
  <si>
    <t>Listar las dependencias que afectan los requisitos</t>
  </si>
  <si>
    <t>Definir la estructura y comportamiento del sistema</t>
  </si>
  <si>
    <t>Definir componentes fisicos</t>
  </si>
  <si>
    <t>Definir patrones arquitectonicos</t>
  </si>
  <si>
    <t>Definir componentes de SW</t>
  </si>
  <si>
    <t>Definir la estructura de diseno</t>
  </si>
  <si>
    <t>Implementar caso de uso de registro (sign up)</t>
  </si>
  <si>
    <t>Realizar interfaz de usuario de registro</t>
  </si>
  <si>
    <t>Implementar caso de uso de iniciar sesión (sign in)</t>
  </si>
  <si>
    <t>Realizar interfaz de usuario de iniciar sesión</t>
  </si>
  <si>
    <t>Implementar el CRUD de prenda</t>
  </si>
  <si>
    <t>Realizar (4) interfaces de usuario del CRUD</t>
  </si>
  <si>
    <t>Implementar caso de uso crear armario</t>
  </si>
  <si>
    <t>Realizar interfaz de usuario de crear armario</t>
  </si>
  <si>
    <t>Implementar la lista de prendas favoritas para el usuario</t>
  </si>
  <si>
    <t>Realizar interfaz de usuario para consultar la lista de prendas favoritas</t>
  </si>
  <si>
    <t>Crear CRUD para las reglas de recomendación personalizadas</t>
  </si>
  <si>
    <t>Realizar (4) interfaces de usuario para el CRUD de las reglas personalizadas</t>
  </si>
  <si>
    <t>Obtener ubicación del usuario mediante el api de Google Maps</t>
  </si>
  <si>
    <t>Registrar outfits en el historial</t>
  </si>
  <si>
    <t>Consultar historial de outfits</t>
  </si>
  <si>
    <t>Realizar interfaz de usuario de consultar el historial</t>
  </si>
  <si>
    <t>Diseñar algoritmo de generación/recomendación</t>
  </si>
  <si>
    <t>Implementar algoritmo de generación/recomendación</t>
  </si>
  <si>
    <t>Realizar interfaz de usuario para los parámetros diarios de generación (casual, abrigado, etc)</t>
  </si>
  <si>
    <t>Realizar interfaz de usuario de mostrar outfit generado</t>
  </si>
  <si>
    <t>Implementar caso de uso de inhabilitar prendas</t>
  </si>
  <si>
    <t>Implementar lista de outfits favoritos para el usuario</t>
  </si>
  <si>
    <t>Realizar interfaz de usuario de consultar la lista de outfits favoritos</t>
  </si>
  <si>
    <t>Implementar caso de uso de compartir via Whatsapp</t>
  </si>
  <si>
    <t>Diseñar pruebas</t>
  </si>
  <si>
    <t xml:space="preserve">Realizar pruebas </t>
  </si>
  <si>
    <t>Realizar reunión de calidad</t>
  </si>
  <si>
    <t>Corregir bugs</t>
  </si>
  <si>
    <t>Implementar bases de datos</t>
  </si>
  <si>
    <t>Peso</t>
  </si>
  <si>
    <t>Suma Tareas</t>
  </si>
  <si>
    <t>Incremento</t>
  </si>
  <si>
    <t>Consultar 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</si>
</sst>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1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/>
    <xf numFmtId="14" fontId="0" fillId="0" borderId="3" xfId="0" applyNumberFormat="1" applyBorder="1"/>
    <xf numFmtId="0" fontId="0" fillId="0" borderId="3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14" fontId="0" fillId="2" borderId="2" xfId="0" applyNumberFormat="1" applyFill="1" applyBorder="1"/>
    <xf numFmtId="0" fontId="0" fillId="2" borderId="2" xfId="0" applyFill="1" applyBorder="1" applyAlignment="1">
      <alignment wrapText="1"/>
    </xf>
    <xf numFmtId="10" fontId="0" fillId="0" borderId="1" xfId="1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164" fontId="1" fillId="3" borderId="6" xfId="0" applyNumberFormat="1" applyFont="1" applyFill="1" applyBorder="1" applyAlignment="1">
      <alignment horizontal="center"/>
    </xf>
    <xf numFmtId="14" fontId="0" fillId="2" borderId="7" xfId="0" applyNumberFormat="1" applyFill="1" applyBorder="1"/>
    <xf numFmtId="164" fontId="0" fillId="2" borderId="8" xfId="0" applyNumberFormat="1" applyFill="1" applyBorder="1" applyAlignment="1">
      <alignment horizontal="center"/>
    </xf>
    <xf numFmtId="14" fontId="0" fillId="2" borderId="9" xfId="0" applyNumberFormat="1" applyFill="1" applyBorder="1"/>
    <xf numFmtId="164" fontId="0" fillId="2" borderId="10" xfId="0" applyNumberFormat="1" applyFill="1" applyBorder="1" applyAlignment="1">
      <alignment horizontal="center"/>
    </xf>
    <xf numFmtId="14" fontId="0" fillId="0" borderId="11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7" xfId="0" applyNumberFormat="1" applyBorder="1"/>
    <xf numFmtId="0" fontId="0" fillId="0" borderId="8" xfId="0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4" xfId="0" applyNumberFormat="1" applyFill="1" applyBorder="1"/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14" xfId="0" applyNumberFormat="1" applyFill="1" applyBorder="1"/>
    <xf numFmtId="9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4" fontId="0" fillId="0" borderId="4" xfId="0" applyNumberFormat="1" applyFill="1" applyBorder="1"/>
    <xf numFmtId="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7" xfId="0" applyNumberFormat="1" applyFill="1" applyBorder="1"/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1" xfId="0" applyNumberFormat="1" applyFill="1" applyBorder="1"/>
    <xf numFmtId="14" fontId="0" fillId="0" borderId="14" xfId="0" applyNumberFormat="1" applyBorder="1"/>
    <xf numFmtId="14" fontId="0" fillId="0" borderId="13" xfId="0" applyNumberFormat="1" applyBorder="1"/>
    <xf numFmtId="0" fontId="0" fillId="0" borderId="13" xfId="0" applyBorder="1"/>
    <xf numFmtId="164" fontId="0" fillId="0" borderId="15" xfId="0" applyNumberFormat="1" applyBorder="1" applyAlignment="1">
      <alignment horizontal="center"/>
    </xf>
    <xf numFmtId="0" fontId="0" fillId="4" borderId="5" xfId="0" applyFill="1" applyBorder="1" applyAlignment="1">
      <alignment wrapText="1"/>
    </xf>
    <xf numFmtId="164" fontId="0" fillId="4" borderId="6" xfId="0" applyNumberForma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164" fontId="0" fillId="4" borderId="8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13" xfId="0" applyFill="1" applyBorder="1" applyAlignment="1">
      <alignment wrapText="1"/>
    </xf>
    <xf numFmtId="164" fontId="0" fillId="4" borderId="15" xfId="0" applyNumberForma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/>
    <xf numFmtId="0" fontId="0" fillId="4" borderId="10" xfId="0" applyFill="1" applyBorder="1" applyAlignment="1">
      <alignment horizontal="center"/>
    </xf>
    <xf numFmtId="14" fontId="0" fillId="0" borderId="14" xfId="0" applyNumberFormat="1" applyFill="1" applyBorder="1"/>
    <xf numFmtId="9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4" fontId="0" fillId="4" borderId="4" xfId="0" applyNumberFormat="1" applyFill="1" applyBorder="1"/>
    <xf numFmtId="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4" borderId="7" xfId="0" applyNumberFormat="1" applyFill="1" applyBorder="1"/>
    <xf numFmtId="9" fontId="0" fillId="4" borderId="1" xfId="0" applyNumberFormat="1" applyFill="1" applyBorder="1" applyAlignment="1">
      <alignment horizontal="center"/>
    </xf>
    <xf numFmtId="14" fontId="0" fillId="4" borderId="9" xfId="0" applyNumberFormat="1" applyFill="1" applyBorder="1"/>
    <xf numFmtId="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16" xfId="0" applyNumberFormat="1" applyFill="1" applyBorder="1"/>
    <xf numFmtId="14" fontId="0" fillId="4" borderId="1" xfId="0" applyNumberFormat="1" applyFill="1" applyBorder="1"/>
    <xf numFmtId="14" fontId="0" fillId="4" borderId="5" xfId="0" applyNumberFormat="1" applyFill="1" applyBorder="1"/>
    <xf numFmtId="14" fontId="0" fillId="4" borderId="2" xfId="0" applyNumberFormat="1" applyFill="1" applyBorder="1"/>
    <xf numFmtId="14" fontId="0" fillId="4" borderId="1" xfId="0" applyNumberForma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Smart Closet Burndown chart</a:t>
            </a:r>
          </a:p>
        </c:rich>
      </c:tx>
      <c:layout>
        <c:manualLayout>
          <c:xMode val="edge"/>
          <c:yMode val="edge"/>
          <c:x val="0.37932272521793242"/>
          <c:y val="3.2407479966098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Burndown!$A$2:$A$118</c:f>
              <c:numCache>
                <c:formatCode>m/d/yyyy</c:formatCode>
                <c:ptCount val="117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</c:numCache>
            </c:numRef>
          </c:cat>
          <c:val>
            <c:numRef>
              <c:f>Burndown!$B$2:$B$118</c:f>
              <c:numCache>
                <c:formatCode>0%</c:formatCode>
                <c:ptCount val="117"/>
                <c:pt idx="0">
                  <c:v>1</c:v>
                </c:pt>
                <c:pt idx="1">
                  <c:v>0.98190045248868774</c:v>
                </c:pt>
                <c:pt idx="2">
                  <c:v>0.98190045248868774</c:v>
                </c:pt>
                <c:pt idx="3">
                  <c:v>0.98190045248868774</c:v>
                </c:pt>
                <c:pt idx="4">
                  <c:v>0.98190045248868774</c:v>
                </c:pt>
                <c:pt idx="5">
                  <c:v>0.98190045248868774</c:v>
                </c:pt>
                <c:pt idx="6">
                  <c:v>0.98190045248868774</c:v>
                </c:pt>
                <c:pt idx="7">
                  <c:v>0.98190045248868774</c:v>
                </c:pt>
                <c:pt idx="8">
                  <c:v>0.9773755656108597</c:v>
                </c:pt>
                <c:pt idx="9">
                  <c:v>0.9773755656108597</c:v>
                </c:pt>
                <c:pt idx="10">
                  <c:v>0.9773755656108597</c:v>
                </c:pt>
                <c:pt idx="11">
                  <c:v>0.9773755656108597</c:v>
                </c:pt>
                <c:pt idx="12">
                  <c:v>0.9773755656108597</c:v>
                </c:pt>
                <c:pt idx="13">
                  <c:v>0.9773755656108597</c:v>
                </c:pt>
                <c:pt idx="14">
                  <c:v>0.96832579185520362</c:v>
                </c:pt>
                <c:pt idx="15">
                  <c:v>0.95475113122171951</c:v>
                </c:pt>
                <c:pt idx="16">
                  <c:v>0.95475113122171951</c:v>
                </c:pt>
                <c:pt idx="17">
                  <c:v>0.90950226244343901</c:v>
                </c:pt>
                <c:pt idx="18">
                  <c:v>0.90950226244343901</c:v>
                </c:pt>
                <c:pt idx="19">
                  <c:v>0.90950226244343901</c:v>
                </c:pt>
                <c:pt idx="20">
                  <c:v>0.90950226244343901</c:v>
                </c:pt>
                <c:pt idx="21">
                  <c:v>0.88687782805429871</c:v>
                </c:pt>
                <c:pt idx="22">
                  <c:v>0.8733031674208146</c:v>
                </c:pt>
                <c:pt idx="23">
                  <c:v>0.85520361990950233</c:v>
                </c:pt>
                <c:pt idx="24">
                  <c:v>0.77375565610859731</c:v>
                </c:pt>
                <c:pt idx="25">
                  <c:v>0.74208144796380093</c:v>
                </c:pt>
                <c:pt idx="26">
                  <c:v>0.74208144796380093</c:v>
                </c:pt>
                <c:pt idx="27">
                  <c:v>0.74208144796380093</c:v>
                </c:pt>
                <c:pt idx="28">
                  <c:v>0.74208144796380093</c:v>
                </c:pt>
                <c:pt idx="29">
                  <c:v>0.70135746606334848</c:v>
                </c:pt>
                <c:pt idx="30">
                  <c:v>0.70135746606334848</c:v>
                </c:pt>
                <c:pt idx="31">
                  <c:v>0.70135746606334848</c:v>
                </c:pt>
                <c:pt idx="32">
                  <c:v>0.70135746606334848</c:v>
                </c:pt>
                <c:pt idx="33">
                  <c:v>0.70135746606334848</c:v>
                </c:pt>
                <c:pt idx="34">
                  <c:v>0.70135746606334848</c:v>
                </c:pt>
                <c:pt idx="35">
                  <c:v>0.70135746606334848</c:v>
                </c:pt>
                <c:pt idx="36">
                  <c:v>0.57013574660633493</c:v>
                </c:pt>
                <c:pt idx="37">
                  <c:v>0.57013574660633493</c:v>
                </c:pt>
                <c:pt idx="38">
                  <c:v>0.57013574660633493</c:v>
                </c:pt>
                <c:pt idx="39">
                  <c:v>0.57013574660633493</c:v>
                </c:pt>
                <c:pt idx="40">
                  <c:v>0.57013574660633493</c:v>
                </c:pt>
                <c:pt idx="41">
                  <c:v>0.57013574660633493</c:v>
                </c:pt>
                <c:pt idx="42">
                  <c:v>0.57013574660633493</c:v>
                </c:pt>
                <c:pt idx="43">
                  <c:v>0.57013574660633493</c:v>
                </c:pt>
                <c:pt idx="44">
                  <c:v>0.57013574660633493</c:v>
                </c:pt>
                <c:pt idx="45">
                  <c:v>0.57013574660633493</c:v>
                </c:pt>
                <c:pt idx="46">
                  <c:v>0.57013574660633493</c:v>
                </c:pt>
                <c:pt idx="47">
                  <c:v>0.57013574660633493</c:v>
                </c:pt>
                <c:pt idx="48">
                  <c:v>0.57013574660633493</c:v>
                </c:pt>
                <c:pt idx="49">
                  <c:v>0.57013574660633493</c:v>
                </c:pt>
                <c:pt idx="50">
                  <c:v>0.57013574660633493</c:v>
                </c:pt>
                <c:pt idx="51">
                  <c:v>0.57013574660633493</c:v>
                </c:pt>
                <c:pt idx="52">
                  <c:v>0.57013574660633493</c:v>
                </c:pt>
                <c:pt idx="53">
                  <c:v>0.57013574660633493</c:v>
                </c:pt>
                <c:pt idx="54">
                  <c:v>0.57013574660633493</c:v>
                </c:pt>
                <c:pt idx="55">
                  <c:v>0.57013574660633493</c:v>
                </c:pt>
                <c:pt idx="56">
                  <c:v>0.56108597285067885</c:v>
                </c:pt>
                <c:pt idx="57">
                  <c:v>0.56108597285067885</c:v>
                </c:pt>
                <c:pt idx="58">
                  <c:v>0.56108597285067885</c:v>
                </c:pt>
                <c:pt idx="59">
                  <c:v>0.55429864253393679</c:v>
                </c:pt>
                <c:pt idx="60">
                  <c:v>0.51131221719457032</c:v>
                </c:pt>
                <c:pt idx="61">
                  <c:v>0.51131221719457032</c:v>
                </c:pt>
                <c:pt idx="62">
                  <c:v>0.51131221719457032</c:v>
                </c:pt>
                <c:pt idx="63">
                  <c:v>0.48416289592760198</c:v>
                </c:pt>
                <c:pt idx="64">
                  <c:v>0.45927601809954766</c:v>
                </c:pt>
                <c:pt idx="65">
                  <c:v>0.45927601809954766</c:v>
                </c:pt>
                <c:pt idx="66">
                  <c:v>0.45927601809954766</c:v>
                </c:pt>
                <c:pt idx="67">
                  <c:v>0.43438914027149333</c:v>
                </c:pt>
                <c:pt idx="68">
                  <c:v>0.43438914027149333</c:v>
                </c:pt>
                <c:pt idx="69">
                  <c:v>0.43438914027149333</c:v>
                </c:pt>
                <c:pt idx="70">
                  <c:v>0.41402714932126711</c:v>
                </c:pt>
                <c:pt idx="71">
                  <c:v>0.41402714932126711</c:v>
                </c:pt>
                <c:pt idx="72">
                  <c:v>0.40497737556561098</c:v>
                </c:pt>
                <c:pt idx="73">
                  <c:v>0.40497737556561098</c:v>
                </c:pt>
                <c:pt idx="74">
                  <c:v>0.39592760180995484</c:v>
                </c:pt>
                <c:pt idx="75">
                  <c:v>0.39592760180995484</c:v>
                </c:pt>
                <c:pt idx="76">
                  <c:v>0.39592760180995484</c:v>
                </c:pt>
                <c:pt idx="77">
                  <c:v>0.36425339366515846</c:v>
                </c:pt>
                <c:pt idx="78">
                  <c:v>0.2601809954751132</c:v>
                </c:pt>
                <c:pt idx="79">
                  <c:v>0.24208144796380099</c:v>
                </c:pt>
                <c:pt idx="80">
                  <c:v>0.23755656108597292</c:v>
                </c:pt>
                <c:pt idx="81">
                  <c:v>0.23755656108597292</c:v>
                </c:pt>
                <c:pt idx="82">
                  <c:v>0.23755656108597292</c:v>
                </c:pt>
                <c:pt idx="83">
                  <c:v>0.23755656108597292</c:v>
                </c:pt>
                <c:pt idx="84">
                  <c:v>0.23755656108597292</c:v>
                </c:pt>
                <c:pt idx="85">
                  <c:v>0.23755656108597292</c:v>
                </c:pt>
                <c:pt idx="86">
                  <c:v>0.22398190045248875</c:v>
                </c:pt>
                <c:pt idx="87">
                  <c:v>0.22398190045248875</c:v>
                </c:pt>
                <c:pt idx="88">
                  <c:v>0.22398190045248875</c:v>
                </c:pt>
                <c:pt idx="89">
                  <c:v>0.22398190045248875</c:v>
                </c:pt>
                <c:pt idx="90">
                  <c:v>0.22398190045248875</c:v>
                </c:pt>
                <c:pt idx="91">
                  <c:v>0.22398190045248875</c:v>
                </c:pt>
                <c:pt idx="92">
                  <c:v>0.22398190045248875</c:v>
                </c:pt>
                <c:pt idx="93">
                  <c:v>0.22398190045248875</c:v>
                </c:pt>
                <c:pt idx="94">
                  <c:v>0.22398190045248875</c:v>
                </c:pt>
                <c:pt idx="95">
                  <c:v>0.22398190045248875</c:v>
                </c:pt>
                <c:pt idx="96">
                  <c:v>0.22398190045248875</c:v>
                </c:pt>
                <c:pt idx="97">
                  <c:v>0.22398190045248875</c:v>
                </c:pt>
                <c:pt idx="98">
                  <c:v>0.22398190045248875</c:v>
                </c:pt>
                <c:pt idx="99">
                  <c:v>0.22398190045248875</c:v>
                </c:pt>
                <c:pt idx="100">
                  <c:v>0.21040723981900458</c:v>
                </c:pt>
                <c:pt idx="101">
                  <c:v>0.20135746606334848</c:v>
                </c:pt>
                <c:pt idx="102">
                  <c:v>0.19457013574660639</c:v>
                </c:pt>
                <c:pt idx="103">
                  <c:v>0.18552036199095029</c:v>
                </c:pt>
                <c:pt idx="104">
                  <c:v>0.17647058823529418</c:v>
                </c:pt>
                <c:pt idx="105">
                  <c:v>0.14027149321266974</c:v>
                </c:pt>
                <c:pt idx="106">
                  <c:v>0.11312217194570141</c:v>
                </c:pt>
                <c:pt idx="107">
                  <c:v>7.2398190045248917E-2</c:v>
                </c:pt>
                <c:pt idx="108">
                  <c:v>7.2398190045248917E-2</c:v>
                </c:pt>
                <c:pt idx="109">
                  <c:v>7.2398190045248917E-2</c:v>
                </c:pt>
                <c:pt idx="110">
                  <c:v>7.2398190045248917E-2</c:v>
                </c:pt>
                <c:pt idx="111">
                  <c:v>7.2398190045248917E-2</c:v>
                </c:pt>
                <c:pt idx="112">
                  <c:v>7.2398190045248917E-2</c:v>
                </c:pt>
                <c:pt idx="113">
                  <c:v>6.3348416289592813E-2</c:v>
                </c:pt>
                <c:pt idx="114">
                  <c:v>6.3348416289592813E-2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E-4A4A-BC6E-AD8935DA3139}"/>
            </c:ext>
          </c:extLst>
        </c:ser>
        <c:ser>
          <c:idx val="1"/>
          <c:order val="1"/>
          <c:tx>
            <c:v>Real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Burndown!$A$2:$A$118</c:f>
              <c:numCache>
                <c:formatCode>m/d/yyyy</c:formatCode>
                <c:ptCount val="117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</c:numCache>
            </c:numRef>
          </c:cat>
          <c:val>
            <c:numRef>
              <c:f>Burndown!$C$2:$C$118</c:f>
              <c:numCache>
                <c:formatCode>0%</c:formatCode>
                <c:ptCount val="117"/>
                <c:pt idx="0">
                  <c:v>1</c:v>
                </c:pt>
                <c:pt idx="1">
                  <c:v>0.98190045248868774</c:v>
                </c:pt>
                <c:pt idx="2">
                  <c:v>0.98190045248868774</c:v>
                </c:pt>
                <c:pt idx="3">
                  <c:v>0.98190045248868774</c:v>
                </c:pt>
                <c:pt idx="4">
                  <c:v>0.98190045248868774</c:v>
                </c:pt>
                <c:pt idx="5">
                  <c:v>0.98190045248868774</c:v>
                </c:pt>
                <c:pt idx="6">
                  <c:v>0.98190045248868774</c:v>
                </c:pt>
                <c:pt idx="7">
                  <c:v>0.98190045248868774</c:v>
                </c:pt>
                <c:pt idx="8">
                  <c:v>0.9773755656108597</c:v>
                </c:pt>
                <c:pt idx="9">
                  <c:v>0.9773755656108597</c:v>
                </c:pt>
                <c:pt idx="10">
                  <c:v>0.9773755656108597</c:v>
                </c:pt>
                <c:pt idx="11">
                  <c:v>0.9773755656108597</c:v>
                </c:pt>
                <c:pt idx="12">
                  <c:v>0.9773755656108597</c:v>
                </c:pt>
                <c:pt idx="13">
                  <c:v>0.9773755656108597</c:v>
                </c:pt>
                <c:pt idx="14">
                  <c:v>0.9773755656108597</c:v>
                </c:pt>
                <c:pt idx="15">
                  <c:v>0.9547511312217194</c:v>
                </c:pt>
                <c:pt idx="16">
                  <c:v>0.9547511312217194</c:v>
                </c:pt>
                <c:pt idx="17">
                  <c:v>0.93665158371040713</c:v>
                </c:pt>
                <c:pt idx="18">
                  <c:v>0.93665158371040713</c:v>
                </c:pt>
                <c:pt idx="19">
                  <c:v>0.93665158371040713</c:v>
                </c:pt>
                <c:pt idx="20">
                  <c:v>0.93665158371040713</c:v>
                </c:pt>
                <c:pt idx="21">
                  <c:v>0.88235294117647045</c:v>
                </c:pt>
                <c:pt idx="22">
                  <c:v>0.86425339366515819</c:v>
                </c:pt>
                <c:pt idx="23">
                  <c:v>0.86425339366515819</c:v>
                </c:pt>
                <c:pt idx="24">
                  <c:v>0.85067873303167407</c:v>
                </c:pt>
                <c:pt idx="25">
                  <c:v>0.80542986425339347</c:v>
                </c:pt>
                <c:pt idx="26">
                  <c:v>0.80542986425339347</c:v>
                </c:pt>
                <c:pt idx="27">
                  <c:v>0.80542986425339347</c:v>
                </c:pt>
                <c:pt idx="28">
                  <c:v>0.80542986425339347</c:v>
                </c:pt>
                <c:pt idx="29">
                  <c:v>0.77828054298642513</c:v>
                </c:pt>
                <c:pt idx="30">
                  <c:v>0.77828054298642513</c:v>
                </c:pt>
                <c:pt idx="31">
                  <c:v>0.77828054298642513</c:v>
                </c:pt>
                <c:pt idx="32">
                  <c:v>0.77828054298642513</c:v>
                </c:pt>
                <c:pt idx="33">
                  <c:v>0.77828054298642513</c:v>
                </c:pt>
                <c:pt idx="34">
                  <c:v>0.76018099547511286</c:v>
                </c:pt>
                <c:pt idx="35">
                  <c:v>0.6742081447963798</c:v>
                </c:pt>
                <c:pt idx="36">
                  <c:v>0.57013574660633459</c:v>
                </c:pt>
                <c:pt idx="37">
                  <c:v>0.57013574660633459</c:v>
                </c:pt>
                <c:pt idx="38">
                  <c:v>0.57013574660633459</c:v>
                </c:pt>
                <c:pt idx="39">
                  <c:v>0.57013574660633459</c:v>
                </c:pt>
                <c:pt idx="40">
                  <c:v>0.57013574660633459</c:v>
                </c:pt>
                <c:pt idx="41">
                  <c:v>0.57013574660633459</c:v>
                </c:pt>
                <c:pt idx="42">
                  <c:v>0.57013574660633459</c:v>
                </c:pt>
                <c:pt idx="43">
                  <c:v>0.57013574660633459</c:v>
                </c:pt>
                <c:pt idx="44">
                  <c:v>0.57013574660633459</c:v>
                </c:pt>
                <c:pt idx="45">
                  <c:v>0.57013574660633459</c:v>
                </c:pt>
                <c:pt idx="46">
                  <c:v>0.57013574660633459</c:v>
                </c:pt>
                <c:pt idx="47">
                  <c:v>0.57013574660633459</c:v>
                </c:pt>
                <c:pt idx="48">
                  <c:v>0.57013574660633459</c:v>
                </c:pt>
                <c:pt idx="49">
                  <c:v>0.57013574660633459</c:v>
                </c:pt>
                <c:pt idx="50">
                  <c:v>0.57013574660633459</c:v>
                </c:pt>
                <c:pt idx="51">
                  <c:v>0.57013574660633459</c:v>
                </c:pt>
                <c:pt idx="52">
                  <c:v>0.57013574660633459</c:v>
                </c:pt>
                <c:pt idx="53">
                  <c:v>0.56108597285067852</c:v>
                </c:pt>
                <c:pt idx="54">
                  <c:v>0.56108597285067852</c:v>
                </c:pt>
                <c:pt idx="55">
                  <c:v>0.56108597285067852</c:v>
                </c:pt>
                <c:pt idx="56">
                  <c:v>0.56108597285067852</c:v>
                </c:pt>
                <c:pt idx="57">
                  <c:v>0.56108597285067852</c:v>
                </c:pt>
                <c:pt idx="58">
                  <c:v>0.56108597285067852</c:v>
                </c:pt>
                <c:pt idx="59">
                  <c:v>0.52714932126696812</c:v>
                </c:pt>
                <c:pt idx="60">
                  <c:v>0.52262443438914008</c:v>
                </c:pt>
                <c:pt idx="61">
                  <c:v>0.52262443438914008</c:v>
                </c:pt>
                <c:pt idx="62">
                  <c:v>0.52262443438914008</c:v>
                </c:pt>
                <c:pt idx="63">
                  <c:v>0.51809954751131204</c:v>
                </c:pt>
                <c:pt idx="64">
                  <c:v>0.50904977375565597</c:v>
                </c:pt>
                <c:pt idx="65">
                  <c:v>0.50904977375565597</c:v>
                </c:pt>
                <c:pt idx="66">
                  <c:v>0.50904977375565597</c:v>
                </c:pt>
                <c:pt idx="67">
                  <c:v>0.50678733031674195</c:v>
                </c:pt>
                <c:pt idx="68">
                  <c:v>0.50678733031674195</c:v>
                </c:pt>
                <c:pt idx="69">
                  <c:v>0.47963800904977361</c:v>
                </c:pt>
                <c:pt idx="70">
                  <c:v>0.47511312217194557</c:v>
                </c:pt>
                <c:pt idx="71">
                  <c:v>0.46606334841628944</c:v>
                </c:pt>
                <c:pt idx="72">
                  <c:v>0.46380090497737542</c:v>
                </c:pt>
                <c:pt idx="73">
                  <c:v>0.45701357466063336</c:v>
                </c:pt>
                <c:pt idx="74">
                  <c:v>0.42986425339366502</c:v>
                </c:pt>
                <c:pt idx="75">
                  <c:v>0.427601809954751</c:v>
                </c:pt>
                <c:pt idx="76">
                  <c:v>0.39819004524886864</c:v>
                </c:pt>
                <c:pt idx="77">
                  <c:v>0.39819004524886864</c:v>
                </c:pt>
                <c:pt idx="78">
                  <c:v>0.26018099547511297</c:v>
                </c:pt>
                <c:pt idx="79">
                  <c:v>0.2375565610859727</c:v>
                </c:pt>
                <c:pt idx="80">
                  <c:v>0.2375565610859727</c:v>
                </c:pt>
                <c:pt idx="81">
                  <c:v>0.2375565610859727</c:v>
                </c:pt>
                <c:pt idx="82">
                  <c:v>0.2375565610859727</c:v>
                </c:pt>
                <c:pt idx="83">
                  <c:v>0.2375565610859727</c:v>
                </c:pt>
                <c:pt idx="84">
                  <c:v>0.2375565610859727</c:v>
                </c:pt>
                <c:pt idx="85">
                  <c:v>0.2375565610859727</c:v>
                </c:pt>
                <c:pt idx="86">
                  <c:v>0.2375565610859727</c:v>
                </c:pt>
                <c:pt idx="87">
                  <c:v>0.2375565610859727</c:v>
                </c:pt>
                <c:pt idx="88">
                  <c:v>0.2375565610859727</c:v>
                </c:pt>
                <c:pt idx="89">
                  <c:v>0.2375565610859727</c:v>
                </c:pt>
                <c:pt idx="90">
                  <c:v>0.2375565610859727</c:v>
                </c:pt>
                <c:pt idx="91">
                  <c:v>0.2375565610859727</c:v>
                </c:pt>
                <c:pt idx="92">
                  <c:v>0.2375565610859727</c:v>
                </c:pt>
                <c:pt idx="93">
                  <c:v>0.2375565610859727</c:v>
                </c:pt>
                <c:pt idx="94">
                  <c:v>0.2375565610859727</c:v>
                </c:pt>
                <c:pt idx="95">
                  <c:v>0.2375565610859727</c:v>
                </c:pt>
                <c:pt idx="96">
                  <c:v>0.2375565610859727</c:v>
                </c:pt>
                <c:pt idx="97">
                  <c:v>0.2375565610859727</c:v>
                </c:pt>
                <c:pt idx="98">
                  <c:v>0.2375565610859727</c:v>
                </c:pt>
                <c:pt idx="99">
                  <c:v>0.2375565610859727</c:v>
                </c:pt>
                <c:pt idx="100">
                  <c:v>0.2375565610859727</c:v>
                </c:pt>
                <c:pt idx="101">
                  <c:v>0.2375565610859727</c:v>
                </c:pt>
                <c:pt idx="102">
                  <c:v>0.2375565610859727</c:v>
                </c:pt>
                <c:pt idx="103">
                  <c:v>0.2375565610859727</c:v>
                </c:pt>
                <c:pt idx="104">
                  <c:v>0.22171945701357451</c:v>
                </c:pt>
                <c:pt idx="105">
                  <c:v>0.18552036199095007</c:v>
                </c:pt>
                <c:pt idx="106">
                  <c:v>0.18552036199095007</c:v>
                </c:pt>
                <c:pt idx="107">
                  <c:v>0.18552036199095007</c:v>
                </c:pt>
                <c:pt idx="108">
                  <c:v>0.18552036199095007</c:v>
                </c:pt>
                <c:pt idx="109">
                  <c:v>0.14932126696832562</c:v>
                </c:pt>
                <c:pt idx="110">
                  <c:v>0.11990950226244326</c:v>
                </c:pt>
                <c:pt idx="111">
                  <c:v>8.5972850678732851E-2</c:v>
                </c:pt>
                <c:pt idx="112">
                  <c:v>8.5972850678732851E-2</c:v>
                </c:pt>
                <c:pt idx="113">
                  <c:v>7.0135746606334662E-2</c:v>
                </c:pt>
                <c:pt idx="114">
                  <c:v>6.1085972850678551E-2</c:v>
                </c:pt>
                <c:pt idx="115">
                  <c:v>-1.8735013540549517E-16</c:v>
                </c:pt>
                <c:pt idx="116">
                  <c:v>-1.8735013540549517E-16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E-4A4A-BC6E-AD8935D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21528"/>
        <c:axId val="369921920"/>
      </c:lineChart>
      <c:dateAx>
        <c:axId val="369921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921920"/>
        <c:crosses val="autoZero"/>
        <c:auto val="1"/>
        <c:lblOffset val="100"/>
        <c:baseTimeUnit val="days"/>
      </c:dateAx>
      <c:valAx>
        <c:axId val="36992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1</xdr:row>
      <xdr:rowOff>3174</xdr:rowOff>
    </xdr:from>
    <xdr:to>
      <xdr:col>17</xdr:col>
      <xdr:colOff>723900</xdr:colOff>
      <xdr:row>24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C5BE9-EA76-40F4-A3A6-9C80DB7B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topLeftCell="A23" zoomScale="80" zoomScaleNormal="80" workbookViewId="0">
      <selection activeCell="B35" sqref="B35"/>
    </sheetView>
  </sheetViews>
  <sheetFormatPr baseColWidth="10" defaultRowHeight="14.5" x14ac:dyDescent="0.35"/>
  <cols>
    <col min="1" max="1" width="12.7265625" customWidth="1"/>
    <col min="2" max="2" width="18.54296875" customWidth="1"/>
    <col min="3" max="3" width="84" style="4" bestFit="1" customWidth="1"/>
    <col min="4" max="4" width="10.81640625" style="2"/>
    <col min="6" max="6" width="13.1796875" customWidth="1"/>
    <col min="8" max="8" width="11.81640625" customWidth="1"/>
  </cols>
  <sheetData>
    <row r="1" spans="1:7" x14ac:dyDescent="0.35">
      <c r="A1" s="16" t="s">
        <v>0</v>
      </c>
      <c r="B1" s="17" t="s">
        <v>1</v>
      </c>
      <c r="C1" s="18" t="s">
        <v>2</v>
      </c>
      <c r="D1" s="19" t="s">
        <v>109</v>
      </c>
    </row>
    <row r="2" spans="1:7" x14ac:dyDescent="0.35">
      <c r="A2" s="20">
        <v>43858</v>
      </c>
      <c r="B2" s="11">
        <v>43858</v>
      </c>
      <c r="C2" s="12" t="s">
        <v>3</v>
      </c>
      <c r="D2" s="21">
        <v>1</v>
      </c>
    </row>
    <row r="3" spans="1:7" x14ac:dyDescent="0.35">
      <c r="A3" s="20">
        <v>43858</v>
      </c>
      <c r="B3" s="11">
        <v>43858</v>
      </c>
      <c r="C3" s="12" t="s">
        <v>4</v>
      </c>
      <c r="D3" s="21">
        <v>1</v>
      </c>
      <c r="F3" s="5" t="s">
        <v>110</v>
      </c>
      <c r="G3" s="6">
        <f>SUM(D2:D113)</f>
        <v>221</v>
      </c>
    </row>
    <row r="4" spans="1:7" x14ac:dyDescent="0.35">
      <c r="A4" s="20">
        <v>43858</v>
      </c>
      <c r="B4" s="11">
        <v>43858</v>
      </c>
      <c r="C4" s="12" t="s">
        <v>5</v>
      </c>
      <c r="D4" s="21">
        <v>1</v>
      </c>
      <c r="F4" s="5" t="s">
        <v>111</v>
      </c>
      <c r="G4" s="15">
        <f>100%/G3</f>
        <v>4.5248868778280547E-3</v>
      </c>
    </row>
    <row r="5" spans="1:7" x14ac:dyDescent="0.35">
      <c r="A5" s="20">
        <v>43858</v>
      </c>
      <c r="B5" s="11">
        <v>43858</v>
      </c>
      <c r="C5" s="12" t="s">
        <v>6</v>
      </c>
      <c r="D5" s="21">
        <v>1</v>
      </c>
    </row>
    <row r="6" spans="1:7" x14ac:dyDescent="0.35">
      <c r="A6" s="20">
        <v>43865</v>
      </c>
      <c r="B6" s="11">
        <v>43865</v>
      </c>
      <c r="C6" s="12" t="s">
        <v>7</v>
      </c>
      <c r="D6" s="21">
        <v>1</v>
      </c>
    </row>
    <row r="7" spans="1:7" x14ac:dyDescent="0.35">
      <c r="A7" s="20">
        <v>43871</v>
      </c>
      <c r="B7" s="11">
        <v>43872</v>
      </c>
      <c r="C7" s="12" t="s">
        <v>8</v>
      </c>
      <c r="D7" s="21">
        <v>2</v>
      </c>
    </row>
    <row r="8" spans="1:7" x14ac:dyDescent="0.35">
      <c r="A8" s="20">
        <v>43872</v>
      </c>
      <c r="B8" s="11">
        <v>43872</v>
      </c>
      <c r="C8" s="12" t="s">
        <v>9</v>
      </c>
      <c r="D8" s="21">
        <v>3</v>
      </c>
    </row>
    <row r="9" spans="1:7" x14ac:dyDescent="0.35">
      <c r="A9" s="20">
        <v>43874</v>
      </c>
      <c r="B9" s="11">
        <v>43874</v>
      </c>
      <c r="C9" s="12" t="s">
        <v>31</v>
      </c>
      <c r="D9" s="21">
        <v>2</v>
      </c>
    </row>
    <row r="10" spans="1:7" x14ac:dyDescent="0.35">
      <c r="A10" s="20">
        <v>43874</v>
      </c>
      <c r="B10" s="11">
        <v>43878</v>
      </c>
      <c r="C10" s="12" t="s">
        <v>10</v>
      </c>
      <c r="D10" s="21">
        <v>2</v>
      </c>
    </row>
    <row r="11" spans="1:7" x14ac:dyDescent="0.35">
      <c r="A11" s="20">
        <v>43874</v>
      </c>
      <c r="B11" s="11">
        <v>43878</v>
      </c>
      <c r="C11" s="12" t="s">
        <v>11</v>
      </c>
      <c r="D11" s="21">
        <v>2</v>
      </c>
    </row>
    <row r="12" spans="1:7" x14ac:dyDescent="0.35">
      <c r="A12" s="20">
        <v>43874</v>
      </c>
      <c r="B12" s="11">
        <v>43874</v>
      </c>
      <c r="C12" s="12" t="s">
        <v>12</v>
      </c>
      <c r="D12" s="21">
        <v>2</v>
      </c>
    </row>
    <row r="13" spans="1:7" x14ac:dyDescent="0.35">
      <c r="A13" s="20">
        <v>43874</v>
      </c>
      <c r="B13" s="11">
        <v>43886</v>
      </c>
      <c r="C13" s="12" t="s">
        <v>13</v>
      </c>
      <c r="D13" s="21">
        <v>2</v>
      </c>
    </row>
    <row r="14" spans="1:7" x14ac:dyDescent="0.35">
      <c r="A14" s="20">
        <v>43878</v>
      </c>
      <c r="B14" s="11">
        <v>43892</v>
      </c>
      <c r="C14" s="12" t="s">
        <v>14</v>
      </c>
      <c r="D14" s="21">
        <v>3</v>
      </c>
    </row>
    <row r="15" spans="1:7" x14ac:dyDescent="0.35">
      <c r="A15" s="20">
        <v>43878</v>
      </c>
      <c r="B15" s="11">
        <v>43878</v>
      </c>
      <c r="C15" s="12" t="s">
        <v>15</v>
      </c>
      <c r="D15" s="21">
        <v>2</v>
      </c>
    </row>
    <row r="16" spans="1:7" x14ac:dyDescent="0.35">
      <c r="A16" s="20">
        <v>43879</v>
      </c>
      <c r="B16" s="11">
        <v>43878</v>
      </c>
      <c r="C16" s="12" t="s">
        <v>16</v>
      </c>
      <c r="D16" s="21">
        <v>1</v>
      </c>
    </row>
    <row r="17" spans="1:4" x14ac:dyDescent="0.35">
      <c r="A17" s="20">
        <v>43879</v>
      </c>
      <c r="B17" s="11">
        <v>43881</v>
      </c>
      <c r="C17" s="12" t="s">
        <v>17</v>
      </c>
      <c r="D17" s="21">
        <v>1</v>
      </c>
    </row>
    <row r="18" spans="1:4" x14ac:dyDescent="0.35">
      <c r="A18" s="20">
        <v>43879</v>
      </c>
      <c r="B18" s="11">
        <v>43878</v>
      </c>
      <c r="C18" s="12" t="s">
        <v>18</v>
      </c>
      <c r="D18" s="21">
        <v>1</v>
      </c>
    </row>
    <row r="19" spans="1:4" x14ac:dyDescent="0.35">
      <c r="A19" s="20">
        <v>43880</v>
      </c>
      <c r="B19" s="11">
        <f>+B18</f>
        <v>43878</v>
      </c>
      <c r="C19" s="12" t="s">
        <v>19</v>
      </c>
      <c r="D19" s="21">
        <v>2</v>
      </c>
    </row>
    <row r="20" spans="1:4" x14ac:dyDescent="0.35">
      <c r="A20" s="20">
        <v>43880</v>
      </c>
      <c r="B20" s="11">
        <f>+B19</f>
        <v>43878</v>
      </c>
      <c r="C20" s="12" t="s">
        <v>20</v>
      </c>
      <c r="D20" s="21">
        <v>1</v>
      </c>
    </row>
    <row r="21" spans="1:4" x14ac:dyDescent="0.35">
      <c r="A21" s="20">
        <v>43880</v>
      </c>
      <c r="B21" s="11">
        <f>+B20</f>
        <v>43878</v>
      </c>
      <c r="C21" s="12" t="s">
        <v>21</v>
      </c>
      <c r="D21" s="21">
        <v>1</v>
      </c>
    </row>
    <row r="22" spans="1:4" x14ac:dyDescent="0.35">
      <c r="A22" s="20">
        <v>43881</v>
      </c>
      <c r="B22" s="11">
        <v>43892</v>
      </c>
      <c r="C22" s="12" t="s">
        <v>22</v>
      </c>
      <c r="D22" s="21">
        <v>16</v>
      </c>
    </row>
    <row r="23" spans="1:4" x14ac:dyDescent="0.35">
      <c r="A23" s="20">
        <v>43881</v>
      </c>
      <c r="B23" s="11">
        <v>43879</v>
      </c>
      <c r="C23" s="12" t="s">
        <v>23</v>
      </c>
      <c r="D23" s="21">
        <v>1</v>
      </c>
    </row>
    <row r="24" spans="1:4" x14ac:dyDescent="0.35">
      <c r="A24" s="20">
        <v>43881</v>
      </c>
      <c r="B24" s="11">
        <v>43881</v>
      </c>
      <c r="C24" s="12" t="s">
        <v>32</v>
      </c>
      <c r="D24" s="21">
        <v>1</v>
      </c>
    </row>
    <row r="25" spans="1:4" x14ac:dyDescent="0.35">
      <c r="A25" s="20">
        <v>43882</v>
      </c>
      <c r="B25" s="11">
        <v>43881</v>
      </c>
      <c r="C25" s="12" t="s">
        <v>33</v>
      </c>
      <c r="D25" s="21">
        <v>1</v>
      </c>
    </row>
    <row r="26" spans="1:4" x14ac:dyDescent="0.35">
      <c r="A26" s="20">
        <v>43882</v>
      </c>
      <c r="B26" s="11">
        <v>43886</v>
      </c>
      <c r="C26" s="12" t="s">
        <v>24</v>
      </c>
      <c r="D26" s="21">
        <v>3</v>
      </c>
    </row>
    <row r="27" spans="1:4" x14ac:dyDescent="0.35">
      <c r="A27" s="20">
        <f>+A26</f>
        <v>43882</v>
      </c>
      <c r="B27" s="11">
        <v>43879</v>
      </c>
      <c r="C27" s="12" t="s">
        <v>25</v>
      </c>
      <c r="D27" s="21">
        <v>3</v>
      </c>
    </row>
    <row r="28" spans="1:4" x14ac:dyDescent="0.35">
      <c r="A28" s="20">
        <v>43886</v>
      </c>
      <c r="B28" s="11">
        <v>43886</v>
      </c>
      <c r="C28" s="12" t="s">
        <v>26</v>
      </c>
      <c r="D28" s="21">
        <v>1</v>
      </c>
    </row>
    <row r="29" spans="1:4" x14ac:dyDescent="0.35">
      <c r="A29" s="20">
        <v>43886</v>
      </c>
      <c r="B29" s="11">
        <v>43882</v>
      </c>
      <c r="C29" s="12" t="s">
        <v>34</v>
      </c>
      <c r="D29" s="21">
        <v>8</v>
      </c>
    </row>
    <row r="30" spans="1:4" x14ac:dyDescent="0.35">
      <c r="A30" s="20">
        <v>43893</v>
      </c>
      <c r="B30" s="11">
        <f>+B29</f>
        <v>43882</v>
      </c>
      <c r="C30" s="12" t="s">
        <v>27</v>
      </c>
      <c r="D30" s="21">
        <v>2</v>
      </c>
    </row>
    <row r="31" spans="1:4" x14ac:dyDescent="0.35">
      <c r="A31" s="20">
        <v>43893</v>
      </c>
      <c r="B31" s="11">
        <v>43891</v>
      </c>
      <c r="C31" s="12" t="s">
        <v>28</v>
      </c>
      <c r="D31" s="21">
        <v>4</v>
      </c>
    </row>
    <row r="32" spans="1:4" x14ac:dyDescent="0.35">
      <c r="A32" s="20">
        <f>+A31</f>
        <v>43893</v>
      </c>
      <c r="B32" s="11">
        <v>43893</v>
      </c>
      <c r="C32" s="12" t="s">
        <v>35</v>
      </c>
      <c r="D32" s="21">
        <v>16</v>
      </c>
    </row>
    <row r="33" spans="1:4" x14ac:dyDescent="0.35">
      <c r="A33" s="20">
        <f>+A32</f>
        <v>43893</v>
      </c>
      <c r="B33" s="11">
        <v>43893</v>
      </c>
      <c r="C33" s="12" t="s">
        <v>29</v>
      </c>
      <c r="D33" s="21">
        <v>4</v>
      </c>
    </row>
    <row r="34" spans="1:4" ht="15" thickBot="1" x14ac:dyDescent="0.4">
      <c r="A34" s="22">
        <f>+A33</f>
        <v>43893</v>
      </c>
      <c r="B34" s="13">
        <v>43893</v>
      </c>
      <c r="C34" s="14" t="s">
        <v>30</v>
      </c>
      <c r="D34" s="23">
        <v>3</v>
      </c>
    </row>
    <row r="35" spans="1:4" x14ac:dyDescent="0.35">
      <c r="A35" s="24">
        <v>43917</v>
      </c>
      <c r="B35" s="9">
        <v>43916</v>
      </c>
      <c r="C35" s="10" t="s">
        <v>39</v>
      </c>
      <c r="D35" s="25">
        <v>1</v>
      </c>
    </row>
    <row r="36" spans="1:4" x14ac:dyDescent="0.35">
      <c r="A36" s="24">
        <v>43917</v>
      </c>
      <c r="B36" s="9">
        <v>43916</v>
      </c>
      <c r="C36" s="7" t="s">
        <v>40</v>
      </c>
      <c r="D36" s="26">
        <v>0.5</v>
      </c>
    </row>
    <row r="37" spans="1:4" x14ac:dyDescent="0.35">
      <c r="A37" s="24">
        <v>43920</v>
      </c>
      <c r="B37" s="1">
        <v>43920</v>
      </c>
      <c r="C37" s="3" t="s">
        <v>41</v>
      </c>
      <c r="D37" s="26">
        <v>1</v>
      </c>
    </row>
    <row r="38" spans="1:4" x14ac:dyDescent="0.35">
      <c r="A38" s="24">
        <v>43920</v>
      </c>
      <c r="B38" s="1">
        <v>43921</v>
      </c>
      <c r="C38" s="3" t="s">
        <v>43</v>
      </c>
      <c r="D38" s="26">
        <v>2</v>
      </c>
    </row>
    <row r="39" spans="1:4" x14ac:dyDescent="0.35">
      <c r="A39" s="24">
        <v>43920</v>
      </c>
      <c r="B39" s="1">
        <v>43917</v>
      </c>
      <c r="C39" s="3" t="s">
        <v>42</v>
      </c>
      <c r="D39" s="26">
        <v>1</v>
      </c>
    </row>
    <row r="40" spans="1:4" x14ac:dyDescent="0.35">
      <c r="A40" s="24">
        <v>43921</v>
      </c>
      <c r="B40" s="1">
        <v>43930</v>
      </c>
      <c r="C40" s="3" t="s">
        <v>44</v>
      </c>
      <c r="D40" s="26">
        <v>0.5</v>
      </c>
    </row>
    <row r="41" spans="1:4" x14ac:dyDescent="0.35">
      <c r="A41" s="24">
        <v>43921</v>
      </c>
      <c r="B41" s="1">
        <v>43927</v>
      </c>
      <c r="C41" s="3" t="s">
        <v>74</v>
      </c>
      <c r="D41" s="26">
        <v>0.5</v>
      </c>
    </row>
    <row r="42" spans="1:4" x14ac:dyDescent="0.35">
      <c r="A42" s="27">
        <v>43927</v>
      </c>
      <c r="B42" s="1">
        <v>43931</v>
      </c>
      <c r="C42" s="3" t="s">
        <v>45</v>
      </c>
      <c r="D42" s="26">
        <v>1</v>
      </c>
    </row>
    <row r="43" spans="1:4" x14ac:dyDescent="0.35">
      <c r="A43" s="27">
        <v>43927</v>
      </c>
      <c r="B43" s="1">
        <v>43927</v>
      </c>
      <c r="C43" s="3" t="s">
        <v>46</v>
      </c>
      <c r="D43" s="26">
        <v>0.5</v>
      </c>
    </row>
    <row r="44" spans="1:4" x14ac:dyDescent="0.35">
      <c r="A44" s="27">
        <v>43927</v>
      </c>
      <c r="B44" s="1">
        <v>43930</v>
      </c>
      <c r="C44" s="3" t="s">
        <v>47</v>
      </c>
      <c r="D44" s="26">
        <v>0.5</v>
      </c>
    </row>
    <row r="45" spans="1:4" x14ac:dyDescent="0.35">
      <c r="A45" s="27">
        <v>43931</v>
      </c>
      <c r="B45" s="1">
        <v>43929</v>
      </c>
      <c r="C45" s="3" t="s">
        <v>48</v>
      </c>
      <c r="D45" s="26">
        <v>0.5</v>
      </c>
    </row>
    <row r="46" spans="1:4" x14ac:dyDescent="0.35">
      <c r="A46" s="27">
        <v>43934</v>
      </c>
      <c r="B46" s="1">
        <v>43931</v>
      </c>
      <c r="C46" s="3" t="s">
        <v>49</v>
      </c>
      <c r="D46" s="26">
        <v>2</v>
      </c>
    </row>
    <row r="47" spans="1:4" x14ac:dyDescent="0.35">
      <c r="A47" s="27">
        <v>43931</v>
      </c>
      <c r="B47" s="1">
        <v>43935</v>
      </c>
      <c r="C47" s="3" t="s">
        <v>50</v>
      </c>
      <c r="D47" s="26">
        <v>1</v>
      </c>
    </row>
    <row r="48" spans="1:4" ht="14" customHeight="1" x14ac:dyDescent="0.35">
      <c r="A48" s="27">
        <v>43935</v>
      </c>
      <c r="B48" s="49">
        <v>43935</v>
      </c>
      <c r="C48" s="3" t="s">
        <v>51</v>
      </c>
      <c r="D48" s="26">
        <v>0.5</v>
      </c>
    </row>
    <row r="49" spans="1:4" x14ac:dyDescent="0.35">
      <c r="A49" s="27">
        <v>43935</v>
      </c>
      <c r="B49" s="49">
        <v>43935</v>
      </c>
      <c r="C49" s="3" t="s">
        <v>52</v>
      </c>
      <c r="D49" s="26">
        <v>0.5</v>
      </c>
    </row>
    <row r="50" spans="1:4" x14ac:dyDescent="0.35">
      <c r="A50" s="27">
        <v>43931</v>
      </c>
      <c r="B50" s="49">
        <v>43932</v>
      </c>
      <c r="C50" s="3" t="s">
        <v>53</v>
      </c>
      <c r="D50" s="26">
        <v>0.5</v>
      </c>
    </row>
    <row r="51" spans="1:4" x14ac:dyDescent="0.35">
      <c r="A51" s="27">
        <v>43935</v>
      </c>
      <c r="B51" s="49">
        <v>43930</v>
      </c>
      <c r="C51" s="3" t="s">
        <v>54</v>
      </c>
      <c r="D51" s="26">
        <v>0.5</v>
      </c>
    </row>
    <row r="52" spans="1:4" x14ac:dyDescent="0.35">
      <c r="A52" s="27">
        <v>43935</v>
      </c>
      <c r="B52" s="49">
        <v>43935</v>
      </c>
      <c r="C52" s="3" t="s">
        <v>55</v>
      </c>
      <c r="D52" s="26">
        <v>20</v>
      </c>
    </row>
    <row r="53" spans="1:4" x14ac:dyDescent="0.35">
      <c r="A53" s="27">
        <v>43935</v>
      </c>
      <c r="B53" s="49">
        <v>43935</v>
      </c>
      <c r="C53" s="3" t="s">
        <v>56</v>
      </c>
      <c r="D53" s="26">
        <v>0.5</v>
      </c>
    </row>
    <row r="54" spans="1:4" x14ac:dyDescent="0.35">
      <c r="A54" s="27">
        <v>43935</v>
      </c>
      <c r="B54" s="49">
        <v>43935</v>
      </c>
      <c r="C54" s="3" t="s">
        <v>57</v>
      </c>
      <c r="D54" s="26">
        <v>0.5</v>
      </c>
    </row>
    <row r="55" spans="1:4" x14ac:dyDescent="0.35">
      <c r="A55" s="27">
        <v>43935</v>
      </c>
      <c r="B55" s="49">
        <v>43935</v>
      </c>
      <c r="C55" s="3" t="s">
        <v>58</v>
      </c>
      <c r="D55" s="26">
        <v>0.5</v>
      </c>
    </row>
    <row r="56" spans="1:4" ht="15.75" customHeight="1" x14ac:dyDescent="0.35">
      <c r="A56" s="27">
        <v>43936</v>
      </c>
      <c r="B56" s="49">
        <v>43936</v>
      </c>
      <c r="C56" s="3" t="s">
        <v>59</v>
      </c>
      <c r="D56" s="26">
        <v>0.5</v>
      </c>
    </row>
    <row r="57" spans="1:4" ht="15.75" customHeight="1" x14ac:dyDescent="0.35">
      <c r="A57" s="27">
        <v>43937</v>
      </c>
      <c r="B57" s="49">
        <v>43936</v>
      </c>
      <c r="C57" s="3" t="s">
        <v>60</v>
      </c>
      <c r="D57" s="26">
        <v>0.5</v>
      </c>
    </row>
    <row r="58" spans="1:4" ht="15" customHeight="1" x14ac:dyDescent="0.35">
      <c r="A58" s="27">
        <v>43937</v>
      </c>
      <c r="B58" s="1">
        <v>43936</v>
      </c>
      <c r="C58" s="3" t="s">
        <v>61</v>
      </c>
      <c r="D58" s="26">
        <v>0.5</v>
      </c>
    </row>
    <row r="59" spans="1:4" ht="14.25" customHeight="1" x14ac:dyDescent="0.35">
      <c r="A59" s="27">
        <v>43917</v>
      </c>
      <c r="B59" s="1">
        <v>43916</v>
      </c>
      <c r="C59" s="3" t="s">
        <v>62</v>
      </c>
      <c r="D59" s="26">
        <v>1</v>
      </c>
    </row>
    <row r="60" spans="1:4" ht="14.25" customHeight="1" x14ac:dyDescent="0.35">
      <c r="A60" s="27">
        <v>43917</v>
      </c>
      <c r="B60" s="1">
        <v>43916</v>
      </c>
      <c r="C60" s="3" t="s">
        <v>64</v>
      </c>
      <c r="D60" s="26">
        <v>5</v>
      </c>
    </row>
    <row r="61" spans="1:4" ht="15" customHeight="1" x14ac:dyDescent="0.35">
      <c r="A61" s="27">
        <v>43913</v>
      </c>
      <c r="B61" s="1">
        <v>43910</v>
      </c>
      <c r="C61" s="3" t="s">
        <v>63</v>
      </c>
      <c r="D61" s="26">
        <v>2</v>
      </c>
    </row>
    <row r="62" spans="1:4" ht="15.75" customHeight="1" x14ac:dyDescent="0.35">
      <c r="A62" s="27">
        <v>43924</v>
      </c>
      <c r="B62" s="1">
        <v>43924</v>
      </c>
      <c r="C62" s="3" t="s">
        <v>65</v>
      </c>
      <c r="D62" s="26">
        <v>0.5</v>
      </c>
    </row>
    <row r="63" spans="1:4" x14ac:dyDescent="0.35">
      <c r="A63" s="27">
        <v>43917</v>
      </c>
      <c r="B63" s="1">
        <v>43926</v>
      </c>
      <c r="C63" s="8" t="s">
        <v>66</v>
      </c>
      <c r="D63" s="26">
        <v>2</v>
      </c>
    </row>
    <row r="64" spans="1:4" x14ac:dyDescent="0.35">
      <c r="A64" s="27">
        <v>43921</v>
      </c>
      <c r="B64" s="1">
        <v>43926</v>
      </c>
      <c r="C64" s="8" t="s">
        <v>108</v>
      </c>
      <c r="D64" s="26">
        <v>1</v>
      </c>
    </row>
    <row r="65" spans="1:4" x14ac:dyDescent="0.35">
      <c r="A65" s="27">
        <v>43921</v>
      </c>
      <c r="B65" s="1">
        <v>43926</v>
      </c>
      <c r="C65" s="8" t="s">
        <v>80</v>
      </c>
      <c r="D65" s="26">
        <v>1</v>
      </c>
    </row>
    <row r="66" spans="1:4" x14ac:dyDescent="0.35">
      <c r="A66" s="27">
        <v>43916</v>
      </c>
      <c r="B66" s="1">
        <v>43926</v>
      </c>
      <c r="C66" s="8" t="s">
        <v>81</v>
      </c>
      <c r="D66" s="26">
        <v>1</v>
      </c>
    </row>
    <row r="67" spans="1:4" x14ac:dyDescent="0.35">
      <c r="A67" s="27">
        <v>43921</v>
      </c>
      <c r="B67" s="1">
        <v>43926</v>
      </c>
      <c r="C67" s="8" t="s">
        <v>82</v>
      </c>
      <c r="D67" s="28">
        <v>0.5</v>
      </c>
    </row>
    <row r="68" spans="1:4" x14ac:dyDescent="0.35">
      <c r="A68" s="27">
        <v>43916</v>
      </c>
      <c r="B68" s="1">
        <v>43926</v>
      </c>
      <c r="C68" s="8" t="s">
        <v>83</v>
      </c>
      <c r="D68" s="28">
        <v>0.5</v>
      </c>
    </row>
    <row r="69" spans="1:4" x14ac:dyDescent="0.35">
      <c r="A69" s="27">
        <v>43924</v>
      </c>
      <c r="B69" s="1">
        <v>43933</v>
      </c>
      <c r="C69" s="8" t="s">
        <v>84</v>
      </c>
      <c r="D69" s="26">
        <v>3</v>
      </c>
    </row>
    <row r="70" spans="1:4" x14ac:dyDescent="0.35">
      <c r="A70" s="27">
        <v>43921</v>
      </c>
      <c r="B70" s="1">
        <v>43933</v>
      </c>
      <c r="C70" s="8" t="s">
        <v>85</v>
      </c>
      <c r="D70" s="26">
        <v>2</v>
      </c>
    </row>
    <row r="71" spans="1:4" x14ac:dyDescent="0.35">
      <c r="A71" s="27">
        <v>43927</v>
      </c>
      <c r="B71" s="1">
        <v>43931</v>
      </c>
      <c r="C71" s="8" t="s">
        <v>86</v>
      </c>
      <c r="D71" s="26">
        <v>1</v>
      </c>
    </row>
    <row r="72" spans="1:4" x14ac:dyDescent="0.35">
      <c r="A72" s="27">
        <v>43924</v>
      </c>
      <c r="B72" s="1">
        <v>43931</v>
      </c>
      <c r="C72" s="8" t="s">
        <v>87</v>
      </c>
      <c r="D72" s="26">
        <v>2</v>
      </c>
    </row>
    <row r="73" spans="1:4" ht="16.5" customHeight="1" x14ac:dyDescent="0.35">
      <c r="A73" s="27">
        <v>43920</v>
      </c>
      <c r="B73" s="1">
        <v>43928</v>
      </c>
      <c r="C73" s="8" t="s">
        <v>92</v>
      </c>
      <c r="D73" s="26">
        <v>1</v>
      </c>
    </row>
    <row r="74" spans="1:4" ht="16.5" customHeight="1" x14ac:dyDescent="0.35">
      <c r="A74" s="27">
        <v>43920</v>
      </c>
      <c r="B74" s="1">
        <v>43928</v>
      </c>
      <c r="C74" s="8" t="s">
        <v>112</v>
      </c>
      <c r="D74" s="26">
        <v>1</v>
      </c>
    </row>
    <row r="75" spans="1:4" x14ac:dyDescent="0.35">
      <c r="A75" s="27">
        <v>43927</v>
      </c>
      <c r="B75" s="1">
        <v>43933</v>
      </c>
      <c r="C75" s="8" t="s">
        <v>88</v>
      </c>
      <c r="D75" s="28">
        <v>0.5</v>
      </c>
    </row>
    <row r="76" spans="1:4" x14ac:dyDescent="0.35">
      <c r="A76" s="27">
        <v>43927</v>
      </c>
      <c r="B76" s="1">
        <v>43933</v>
      </c>
      <c r="C76" s="8" t="s">
        <v>89</v>
      </c>
      <c r="D76" s="26">
        <v>1</v>
      </c>
    </row>
    <row r="77" spans="1:4" ht="15.75" customHeight="1" x14ac:dyDescent="0.35">
      <c r="A77" s="27">
        <v>43929</v>
      </c>
      <c r="B77" s="1">
        <v>43935</v>
      </c>
      <c r="C77" s="8" t="s">
        <v>104</v>
      </c>
      <c r="D77" s="26">
        <v>2</v>
      </c>
    </row>
    <row r="78" spans="1:4" x14ac:dyDescent="0.35">
      <c r="A78" s="27">
        <v>43934</v>
      </c>
      <c r="B78" s="1">
        <v>43935</v>
      </c>
      <c r="C78" s="8" t="s">
        <v>105</v>
      </c>
      <c r="D78" s="26">
        <v>5</v>
      </c>
    </row>
    <row r="79" spans="1:4" x14ac:dyDescent="0.35">
      <c r="A79" s="27">
        <v>43936</v>
      </c>
      <c r="B79" s="1">
        <v>43936</v>
      </c>
      <c r="C79" s="8" t="s">
        <v>106</v>
      </c>
      <c r="D79" s="28">
        <v>0.5</v>
      </c>
    </row>
    <row r="80" spans="1:4" ht="15" customHeight="1" thickBot="1" x14ac:dyDescent="0.4">
      <c r="A80" s="50">
        <v>43936</v>
      </c>
      <c r="B80" s="51">
        <v>43936</v>
      </c>
      <c r="C80" s="52" t="s">
        <v>107</v>
      </c>
      <c r="D80" s="53">
        <v>3</v>
      </c>
    </row>
    <row r="81" spans="1:4" x14ac:dyDescent="0.35">
      <c r="A81" s="79">
        <v>43958</v>
      </c>
      <c r="B81" s="81">
        <v>43961</v>
      </c>
      <c r="C81" s="54" t="s">
        <v>75</v>
      </c>
      <c r="D81" s="55">
        <v>2</v>
      </c>
    </row>
    <row r="82" spans="1:4" x14ac:dyDescent="0.35">
      <c r="A82" s="80">
        <v>43960</v>
      </c>
      <c r="B82" s="80">
        <v>43962</v>
      </c>
      <c r="C82" s="56" t="s">
        <v>76</v>
      </c>
      <c r="D82" s="57">
        <v>2</v>
      </c>
    </row>
    <row r="83" spans="1:4" x14ac:dyDescent="0.35">
      <c r="A83" s="74">
        <v>43961</v>
      </c>
      <c r="B83" s="80">
        <v>43962</v>
      </c>
      <c r="C83" s="56" t="s">
        <v>77</v>
      </c>
      <c r="D83" s="57">
        <v>2</v>
      </c>
    </row>
    <row r="84" spans="1:4" x14ac:dyDescent="0.35">
      <c r="A84" s="74">
        <v>43964</v>
      </c>
      <c r="B84" s="80">
        <v>43962</v>
      </c>
      <c r="C84" s="56" t="s">
        <v>78</v>
      </c>
      <c r="D84" s="57">
        <v>2</v>
      </c>
    </row>
    <row r="85" spans="1:4" x14ac:dyDescent="0.35">
      <c r="A85" s="74">
        <v>43964</v>
      </c>
      <c r="B85" s="80">
        <v>43962</v>
      </c>
      <c r="C85" s="56" t="s">
        <v>79</v>
      </c>
      <c r="D85" s="57">
        <v>2</v>
      </c>
    </row>
    <row r="86" spans="1:4" x14ac:dyDescent="0.35">
      <c r="A86" s="74">
        <v>43972</v>
      </c>
      <c r="B86" s="80">
        <v>43970</v>
      </c>
      <c r="C86" s="56" t="s">
        <v>67</v>
      </c>
      <c r="D86" s="57">
        <v>0.5</v>
      </c>
    </row>
    <row r="87" spans="1:4" x14ac:dyDescent="0.35">
      <c r="A87" s="74">
        <v>43972</v>
      </c>
      <c r="B87" s="80">
        <v>43970</v>
      </c>
      <c r="C87" s="56" t="s">
        <v>68</v>
      </c>
      <c r="D87" s="57">
        <v>0.5</v>
      </c>
    </row>
    <row r="88" spans="1:4" x14ac:dyDescent="0.35">
      <c r="A88" s="74">
        <v>43972</v>
      </c>
      <c r="B88" s="80">
        <v>43970</v>
      </c>
      <c r="C88" s="56" t="s">
        <v>69</v>
      </c>
      <c r="D88" s="57">
        <v>0.5</v>
      </c>
    </row>
    <row r="89" spans="1:4" x14ac:dyDescent="0.35">
      <c r="A89" s="74">
        <v>43972</v>
      </c>
      <c r="B89" s="80">
        <v>43970</v>
      </c>
      <c r="C89" s="56" t="s">
        <v>72</v>
      </c>
      <c r="D89" s="57">
        <v>0.5</v>
      </c>
    </row>
    <row r="90" spans="1:4" x14ac:dyDescent="0.35">
      <c r="A90" s="74">
        <v>43972</v>
      </c>
      <c r="B90" s="80">
        <v>43970</v>
      </c>
      <c r="C90" s="56" t="s">
        <v>70</v>
      </c>
      <c r="D90" s="57">
        <v>0.5</v>
      </c>
    </row>
    <row r="91" spans="1:4" x14ac:dyDescent="0.35">
      <c r="A91" s="74">
        <v>43972</v>
      </c>
      <c r="B91" s="80">
        <v>43971</v>
      </c>
      <c r="C91" s="56" t="s">
        <v>71</v>
      </c>
      <c r="D91" s="57">
        <v>0.5</v>
      </c>
    </row>
    <row r="92" spans="1:4" x14ac:dyDescent="0.35">
      <c r="A92" s="74">
        <v>43972</v>
      </c>
      <c r="B92" s="80">
        <v>43971</v>
      </c>
      <c r="C92" s="56" t="s">
        <v>57</v>
      </c>
      <c r="D92" s="57">
        <v>0.5</v>
      </c>
    </row>
    <row r="93" spans="1:4" x14ac:dyDescent="0.35">
      <c r="A93" s="74">
        <v>43972</v>
      </c>
      <c r="B93" s="80">
        <v>43971</v>
      </c>
      <c r="C93" s="56" t="s">
        <v>58</v>
      </c>
      <c r="D93" s="57">
        <v>0.5</v>
      </c>
    </row>
    <row r="94" spans="1:4" x14ac:dyDescent="0.35">
      <c r="A94" s="74">
        <v>43972</v>
      </c>
      <c r="B94" s="80">
        <v>43971</v>
      </c>
      <c r="C94" s="56" t="s">
        <v>60</v>
      </c>
      <c r="D94" s="57">
        <v>0.5</v>
      </c>
    </row>
    <row r="95" spans="1:4" x14ac:dyDescent="0.35">
      <c r="A95" s="74">
        <v>43972</v>
      </c>
      <c r="B95" s="80">
        <v>43970</v>
      </c>
      <c r="C95" s="56" t="s">
        <v>61</v>
      </c>
      <c r="D95" s="57">
        <v>0.5</v>
      </c>
    </row>
    <row r="96" spans="1:4" x14ac:dyDescent="0.35">
      <c r="A96" s="74">
        <v>43972</v>
      </c>
      <c r="B96" s="80">
        <v>43970</v>
      </c>
      <c r="C96" s="59" t="s">
        <v>73</v>
      </c>
      <c r="D96" s="60">
        <v>0.5</v>
      </c>
    </row>
    <row r="97" spans="1:4" x14ac:dyDescent="0.35">
      <c r="A97" s="83">
        <v>43943</v>
      </c>
      <c r="B97" s="83">
        <v>43968</v>
      </c>
      <c r="C97" s="61" t="s">
        <v>90</v>
      </c>
      <c r="D97" s="57">
        <v>3</v>
      </c>
    </row>
    <row r="98" spans="1:4" x14ac:dyDescent="0.35">
      <c r="A98" s="83">
        <v>43957</v>
      </c>
      <c r="B98" s="83">
        <v>43968</v>
      </c>
      <c r="C98" s="61" t="s">
        <v>91</v>
      </c>
      <c r="D98" s="57">
        <v>2</v>
      </c>
    </row>
    <row r="99" spans="1:4" x14ac:dyDescent="0.35">
      <c r="A99" s="83">
        <v>43957</v>
      </c>
      <c r="B99" s="83">
        <v>43968</v>
      </c>
      <c r="C99" s="61" t="s">
        <v>93</v>
      </c>
      <c r="D99" s="57">
        <v>1</v>
      </c>
    </row>
    <row r="100" spans="1:4" x14ac:dyDescent="0.35">
      <c r="A100" s="83">
        <v>43959</v>
      </c>
      <c r="B100" s="83">
        <v>43968</v>
      </c>
      <c r="C100" s="61" t="s">
        <v>94</v>
      </c>
      <c r="D100" s="57">
        <v>1</v>
      </c>
    </row>
    <row r="101" spans="1:4" x14ac:dyDescent="0.35">
      <c r="A101" s="83">
        <v>43959</v>
      </c>
      <c r="B101" s="83">
        <v>43968</v>
      </c>
      <c r="C101" s="61" t="s">
        <v>95</v>
      </c>
      <c r="D101" s="63">
        <v>0.5</v>
      </c>
    </row>
    <row r="102" spans="1:4" x14ac:dyDescent="0.35">
      <c r="A102" s="83">
        <v>43962</v>
      </c>
      <c r="B102" s="83">
        <v>43966</v>
      </c>
      <c r="C102" s="61" t="s">
        <v>96</v>
      </c>
      <c r="D102" s="57">
        <v>3</v>
      </c>
    </row>
    <row r="103" spans="1:4" x14ac:dyDescent="0.35">
      <c r="A103" s="83">
        <v>43962</v>
      </c>
      <c r="B103" s="83">
        <v>43966</v>
      </c>
      <c r="C103" s="61" t="s">
        <v>97</v>
      </c>
      <c r="D103" s="57">
        <v>5</v>
      </c>
    </row>
    <row r="104" spans="1:4" x14ac:dyDescent="0.35">
      <c r="A104" s="83">
        <v>43963</v>
      </c>
      <c r="B104" s="83">
        <v>43967</v>
      </c>
      <c r="C104" s="61" t="s">
        <v>98</v>
      </c>
      <c r="D104" s="57">
        <v>1</v>
      </c>
    </row>
    <row r="105" spans="1:4" x14ac:dyDescent="0.35">
      <c r="A105" s="83">
        <v>43963</v>
      </c>
      <c r="B105" s="83">
        <v>43967</v>
      </c>
      <c r="C105" s="61" t="s">
        <v>99</v>
      </c>
      <c r="D105" s="57">
        <v>5</v>
      </c>
    </row>
    <row r="106" spans="1:4" x14ac:dyDescent="0.35">
      <c r="A106" s="83">
        <v>43964</v>
      </c>
      <c r="B106" s="83">
        <v>43961</v>
      </c>
      <c r="C106" s="61" t="s">
        <v>100</v>
      </c>
      <c r="D106" s="57">
        <v>1</v>
      </c>
    </row>
    <row r="107" spans="1:4" x14ac:dyDescent="0.35">
      <c r="A107" s="83">
        <v>43964</v>
      </c>
      <c r="B107" s="83">
        <v>43961</v>
      </c>
      <c r="C107" s="61" t="s">
        <v>101</v>
      </c>
      <c r="D107" s="63">
        <v>0.5</v>
      </c>
    </row>
    <row r="108" spans="1:4" x14ac:dyDescent="0.35">
      <c r="A108" s="83">
        <v>43964</v>
      </c>
      <c r="B108" s="83">
        <v>43967</v>
      </c>
      <c r="C108" s="61" t="s">
        <v>102</v>
      </c>
      <c r="D108" s="63">
        <v>0.5</v>
      </c>
    </row>
    <row r="109" spans="1:4" x14ac:dyDescent="0.35">
      <c r="A109" s="83">
        <v>43964</v>
      </c>
      <c r="B109" s="83">
        <v>43972</v>
      </c>
      <c r="C109" s="61" t="s">
        <v>103</v>
      </c>
      <c r="D109" s="57">
        <v>3</v>
      </c>
    </row>
    <row r="110" spans="1:4" x14ac:dyDescent="0.35">
      <c r="A110" s="80">
        <v>43970</v>
      </c>
      <c r="B110" s="80">
        <v>43972</v>
      </c>
      <c r="C110" s="61" t="s">
        <v>104</v>
      </c>
      <c r="D110" s="57">
        <v>2</v>
      </c>
    </row>
    <row r="111" spans="1:4" x14ac:dyDescent="0.35">
      <c r="A111" s="80">
        <v>43972</v>
      </c>
      <c r="B111" s="80">
        <v>43972</v>
      </c>
      <c r="C111" s="61" t="s">
        <v>105</v>
      </c>
      <c r="D111" s="57">
        <v>5</v>
      </c>
    </row>
    <row r="112" spans="1:4" x14ac:dyDescent="0.35">
      <c r="A112" s="80">
        <v>43972</v>
      </c>
      <c r="B112" s="80">
        <v>43972</v>
      </c>
      <c r="C112" s="61" t="s">
        <v>106</v>
      </c>
      <c r="D112" s="63">
        <v>0.5</v>
      </c>
    </row>
    <row r="113" spans="1:4" ht="15" thickBot="1" x14ac:dyDescent="0.4">
      <c r="A113" s="82">
        <v>43972</v>
      </c>
      <c r="B113" s="82">
        <v>43972</v>
      </c>
      <c r="C113" s="64" t="s">
        <v>107</v>
      </c>
      <c r="D113" s="58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"/>
  <sheetViews>
    <sheetView workbookViewId="0">
      <selection activeCell="A2" sqref="A2"/>
    </sheetView>
  </sheetViews>
  <sheetFormatPr baseColWidth="10" defaultRowHeight="14.5" x14ac:dyDescent="0.35"/>
  <cols>
    <col min="4" max="4" width="11.26953125" bestFit="1" customWidth="1"/>
  </cols>
  <sheetData>
    <row r="1" spans="1:5" ht="15" thickBot="1" x14ac:dyDescent="0.4">
      <c r="B1" s="29" t="s">
        <v>0</v>
      </c>
      <c r="C1" s="29" t="s">
        <v>36</v>
      </c>
      <c r="D1" s="29" t="s">
        <v>37</v>
      </c>
      <c r="E1" s="29" t="s">
        <v>38</v>
      </c>
    </row>
    <row r="2" spans="1:5" x14ac:dyDescent="0.35">
      <c r="A2" s="32">
        <v>43857</v>
      </c>
      <c r="B2" s="33">
        <v>1</v>
      </c>
      <c r="C2" s="33">
        <v>1</v>
      </c>
      <c r="D2" s="34"/>
      <c r="E2" s="35"/>
    </row>
    <row r="3" spans="1:5" x14ac:dyDescent="0.35">
      <c r="A3" s="20">
        <v>43858</v>
      </c>
      <c r="B3" s="30">
        <f>B2-D3*Tareas!$G$4</f>
        <v>0.98190045248868774</v>
      </c>
      <c r="C3" s="30">
        <f>C2-E3*Tareas!$G$4</f>
        <v>0.98190045248868774</v>
      </c>
      <c r="D3" s="31">
        <f>SUMIF(Tareas!$A$2:$A$113,Burndown!A3,Tareas!$D$2:$D$113)</f>
        <v>4</v>
      </c>
      <c r="E3" s="36">
        <f>SUMIF(Tareas!$B$2:$B$113,Burndown!A3,Tareas!$D$2:$D$113)</f>
        <v>4</v>
      </c>
    </row>
    <row r="4" spans="1:5" x14ac:dyDescent="0.35">
      <c r="A4" s="20">
        <v>43859</v>
      </c>
      <c r="B4" s="30">
        <f>B3-D4*Tareas!$G$4</f>
        <v>0.98190045248868774</v>
      </c>
      <c r="C4" s="30">
        <f>C3-E4*Tareas!$G$4</f>
        <v>0.98190045248868774</v>
      </c>
      <c r="D4" s="31">
        <f>SUMIF(Tareas!$A$2:$A$113,Burndown!A4,Tareas!$D$2:$D$113)</f>
        <v>0</v>
      </c>
      <c r="E4" s="36">
        <f>SUMIF(Tareas!$B$2:$B$113,Burndown!A4,Tareas!$D$2:$D$113)</f>
        <v>0</v>
      </c>
    </row>
    <row r="5" spans="1:5" x14ac:dyDescent="0.35">
      <c r="A5" s="20">
        <v>43860</v>
      </c>
      <c r="B5" s="30">
        <f>B4-D5*Tareas!$G$4</f>
        <v>0.98190045248868774</v>
      </c>
      <c r="C5" s="30">
        <f>C4-E5*Tareas!$G$4</f>
        <v>0.98190045248868774</v>
      </c>
      <c r="D5" s="31">
        <f>SUMIF(Tareas!$A$2:$A$113,Burndown!A5,Tareas!$D$2:$D$113)</f>
        <v>0</v>
      </c>
      <c r="E5" s="36">
        <f>SUMIF(Tareas!$B$2:$B$113,Burndown!A5,Tareas!$D$2:$D$113)</f>
        <v>0</v>
      </c>
    </row>
    <row r="6" spans="1:5" x14ac:dyDescent="0.35">
      <c r="A6" s="20">
        <v>43861</v>
      </c>
      <c r="B6" s="30">
        <f>B5-D6*Tareas!$G$4</f>
        <v>0.98190045248868774</v>
      </c>
      <c r="C6" s="30">
        <f>C5-E6*Tareas!$G$4</f>
        <v>0.98190045248868774</v>
      </c>
      <c r="D6" s="31">
        <f>SUMIF(Tareas!$A$2:$A$113,Burndown!A6,Tareas!$D$2:$D$113)</f>
        <v>0</v>
      </c>
      <c r="E6" s="36">
        <f>SUMIF(Tareas!$B$2:$B$113,Burndown!A6,Tareas!$D$2:$D$113)</f>
        <v>0</v>
      </c>
    </row>
    <row r="7" spans="1:5" x14ac:dyDescent="0.35">
      <c r="A7" s="20">
        <v>43862</v>
      </c>
      <c r="B7" s="30">
        <f>B6-D7*Tareas!$G$4</f>
        <v>0.98190045248868774</v>
      </c>
      <c r="C7" s="30">
        <f>C6-E7*Tareas!$G$4</f>
        <v>0.98190045248868774</v>
      </c>
      <c r="D7" s="31">
        <f>SUMIF(Tareas!$A$2:$A$113,Burndown!A7,Tareas!$D$2:$D$113)</f>
        <v>0</v>
      </c>
      <c r="E7" s="36">
        <f>SUMIF(Tareas!$B$2:$B$113,Burndown!A7,Tareas!$D$2:$D$113)</f>
        <v>0</v>
      </c>
    </row>
    <row r="8" spans="1:5" x14ac:dyDescent="0.35">
      <c r="A8" s="20">
        <v>43863</v>
      </c>
      <c r="B8" s="30">
        <f>B7-D8*Tareas!$G$4</f>
        <v>0.98190045248868774</v>
      </c>
      <c r="C8" s="30">
        <f>C7-E8*Tareas!$G$4</f>
        <v>0.98190045248868774</v>
      </c>
      <c r="D8" s="31">
        <f>SUMIF(Tareas!$A$2:$A$113,Burndown!A8,Tareas!$D$2:$D$113)</f>
        <v>0</v>
      </c>
      <c r="E8" s="36">
        <f>SUMIF(Tareas!$B$2:$B$113,Burndown!A8,Tareas!$D$2:$D$113)</f>
        <v>0</v>
      </c>
    </row>
    <row r="9" spans="1:5" x14ac:dyDescent="0.35">
      <c r="A9" s="20">
        <v>43864</v>
      </c>
      <c r="B9" s="30">
        <f>B8-D9*Tareas!$G$4</f>
        <v>0.98190045248868774</v>
      </c>
      <c r="C9" s="30">
        <f>C8-E9*Tareas!$G$4</f>
        <v>0.98190045248868774</v>
      </c>
      <c r="D9" s="31">
        <f>SUMIF(Tareas!$A$2:$A$113,Burndown!A9,Tareas!$D$2:$D$113)</f>
        <v>0</v>
      </c>
      <c r="E9" s="36">
        <f>SUMIF(Tareas!$B$2:$B$113,Burndown!A9,Tareas!$D$2:$D$113)</f>
        <v>0</v>
      </c>
    </row>
    <row r="10" spans="1:5" x14ac:dyDescent="0.35">
      <c r="A10" s="20">
        <v>43865</v>
      </c>
      <c r="B10" s="30">
        <f>B9-D10*Tareas!$G$4</f>
        <v>0.9773755656108597</v>
      </c>
      <c r="C10" s="30">
        <f>C9-E10*Tareas!$G$4</f>
        <v>0.9773755656108597</v>
      </c>
      <c r="D10" s="31">
        <f>SUMIF(Tareas!$A$2:$A$113,Burndown!A10,Tareas!$D$2:$D$113)</f>
        <v>1</v>
      </c>
      <c r="E10" s="36">
        <f>SUMIF(Tareas!$B$2:$B$113,Burndown!A10,Tareas!$D$2:$D$113)</f>
        <v>1</v>
      </c>
    </row>
    <row r="11" spans="1:5" x14ac:dyDescent="0.35">
      <c r="A11" s="20">
        <v>43866</v>
      </c>
      <c r="B11" s="30">
        <f>B10-D11*Tareas!$G$4</f>
        <v>0.9773755656108597</v>
      </c>
      <c r="C11" s="30">
        <f>C10-E11*Tareas!$G$4</f>
        <v>0.9773755656108597</v>
      </c>
      <c r="D11" s="31">
        <f>SUMIF(Tareas!$A$2:$A$113,Burndown!A11,Tareas!$D$2:$D$113)</f>
        <v>0</v>
      </c>
      <c r="E11" s="36">
        <f>SUMIF(Tareas!$B$2:$B$113,Burndown!A11,Tareas!$D$2:$D$113)</f>
        <v>0</v>
      </c>
    </row>
    <row r="12" spans="1:5" x14ac:dyDescent="0.35">
      <c r="A12" s="20">
        <v>43867</v>
      </c>
      <c r="B12" s="30">
        <f>B11-D12*Tareas!$G$4</f>
        <v>0.9773755656108597</v>
      </c>
      <c r="C12" s="30">
        <f>C11-E12*Tareas!$G$4</f>
        <v>0.9773755656108597</v>
      </c>
      <c r="D12" s="31">
        <f>SUMIF(Tareas!$A$2:$A$113,Burndown!A12,Tareas!$D$2:$D$113)</f>
        <v>0</v>
      </c>
      <c r="E12" s="36">
        <f>SUMIF(Tareas!$B$2:$B$113,Burndown!A12,Tareas!$D$2:$D$113)</f>
        <v>0</v>
      </c>
    </row>
    <row r="13" spans="1:5" x14ac:dyDescent="0.35">
      <c r="A13" s="20">
        <v>43868</v>
      </c>
      <c r="B13" s="30">
        <f>B12-D13*Tareas!$G$4</f>
        <v>0.9773755656108597</v>
      </c>
      <c r="C13" s="30">
        <f>C12-E13*Tareas!$G$4</f>
        <v>0.9773755656108597</v>
      </c>
      <c r="D13" s="31">
        <f>SUMIF(Tareas!$A$2:$A$113,Burndown!A13,Tareas!$D$2:$D$113)</f>
        <v>0</v>
      </c>
      <c r="E13" s="36">
        <f>SUMIF(Tareas!$B$2:$B$113,Burndown!A13,Tareas!$D$2:$D$113)</f>
        <v>0</v>
      </c>
    </row>
    <row r="14" spans="1:5" x14ac:dyDescent="0.35">
      <c r="A14" s="20">
        <v>43869</v>
      </c>
      <c r="B14" s="30">
        <f>B13-D14*Tareas!$G$4</f>
        <v>0.9773755656108597</v>
      </c>
      <c r="C14" s="30">
        <f>C13-E14*Tareas!$G$4</f>
        <v>0.9773755656108597</v>
      </c>
      <c r="D14" s="31">
        <f>SUMIF(Tareas!$A$2:$A$113,Burndown!A14,Tareas!$D$2:$D$113)</f>
        <v>0</v>
      </c>
      <c r="E14" s="36">
        <f>SUMIF(Tareas!$B$2:$B$113,Burndown!A14,Tareas!$D$2:$D$113)</f>
        <v>0</v>
      </c>
    </row>
    <row r="15" spans="1:5" x14ac:dyDescent="0.35">
      <c r="A15" s="20">
        <v>43870</v>
      </c>
      <c r="B15" s="30">
        <f>B14-D15*Tareas!$G$4</f>
        <v>0.9773755656108597</v>
      </c>
      <c r="C15" s="30">
        <f>C14-E15*Tareas!$G$4</f>
        <v>0.9773755656108597</v>
      </c>
      <c r="D15" s="31">
        <f>SUMIF(Tareas!$A$2:$A$113,Burndown!A15,Tareas!$D$2:$D$113)</f>
        <v>0</v>
      </c>
      <c r="E15" s="36">
        <f>SUMIF(Tareas!$B$2:$B$113,Burndown!A15,Tareas!$D$2:$D$113)</f>
        <v>0</v>
      </c>
    </row>
    <row r="16" spans="1:5" x14ac:dyDescent="0.35">
      <c r="A16" s="20">
        <v>43871</v>
      </c>
      <c r="B16" s="30">
        <f>B15-D16*Tareas!$G$4</f>
        <v>0.96832579185520362</v>
      </c>
      <c r="C16" s="30">
        <f>C15-E16*Tareas!$G$4</f>
        <v>0.9773755656108597</v>
      </c>
      <c r="D16" s="31">
        <f>SUMIF(Tareas!$A$2:$A$113,Burndown!A16,Tareas!$D$2:$D$113)</f>
        <v>2</v>
      </c>
      <c r="E16" s="36">
        <f>SUMIF(Tareas!$B$2:$B$113,Burndown!A16,Tareas!$D$2:$D$113)</f>
        <v>0</v>
      </c>
    </row>
    <row r="17" spans="1:5" x14ac:dyDescent="0.35">
      <c r="A17" s="20">
        <v>43872</v>
      </c>
      <c r="B17" s="30">
        <f>B16-D17*Tareas!$G$4</f>
        <v>0.95475113122171951</v>
      </c>
      <c r="C17" s="30">
        <f>C16-E17*Tareas!$G$4</f>
        <v>0.9547511312217194</v>
      </c>
      <c r="D17" s="31">
        <f>SUMIF(Tareas!$A$2:$A$113,Burndown!A17,Tareas!$D$2:$D$113)</f>
        <v>3</v>
      </c>
      <c r="E17" s="36">
        <f>SUMIF(Tareas!$B$2:$B$113,Burndown!A17,Tareas!$D$2:$D$113)</f>
        <v>5</v>
      </c>
    </row>
    <row r="18" spans="1:5" x14ac:dyDescent="0.35">
      <c r="A18" s="20">
        <v>43873</v>
      </c>
      <c r="B18" s="30">
        <f>B17-D18*Tareas!$G$4</f>
        <v>0.95475113122171951</v>
      </c>
      <c r="C18" s="30">
        <f>C17-E18*Tareas!$G$4</f>
        <v>0.9547511312217194</v>
      </c>
      <c r="D18" s="31">
        <f>SUMIF(Tareas!$A$2:$A$113,Burndown!A18,Tareas!$D$2:$D$113)</f>
        <v>0</v>
      </c>
      <c r="E18" s="36">
        <f>SUMIF(Tareas!$B$2:$B$113,Burndown!A18,Tareas!$D$2:$D$113)</f>
        <v>0</v>
      </c>
    </row>
    <row r="19" spans="1:5" x14ac:dyDescent="0.35">
      <c r="A19" s="20">
        <v>43874</v>
      </c>
      <c r="B19" s="30">
        <f>B18-D19*Tareas!$G$4</f>
        <v>0.90950226244343901</v>
      </c>
      <c r="C19" s="30">
        <f>C18-E19*Tareas!$G$4</f>
        <v>0.93665158371040713</v>
      </c>
      <c r="D19" s="31">
        <f>SUMIF(Tareas!$A$2:$A$113,Burndown!A19,Tareas!$D$2:$D$113)</f>
        <v>10</v>
      </c>
      <c r="E19" s="36">
        <f>SUMIF(Tareas!$B$2:$B$113,Burndown!A19,Tareas!$D$2:$D$113)</f>
        <v>4</v>
      </c>
    </row>
    <row r="20" spans="1:5" x14ac:dyDescent="0.35">
      <c r="A20" s="20">
        <v>43875</v>
      </c>
      <c r="B20" s="30">
        <f>B19-D20*Tareas!$G$4</f>
        <v>0.90950226244343901</v>
      </c>
      <c r="C20" s="30">
        <f>C19-E20*Tareas!$G$4</f>
        <v>0.93665158371040713</v>
      </c>
      <c r="D20" s="31">
        <f>SUMIF(Tareas!$A$2:$A$113,Burndown!A20,Tareas!$D$2:$D$113)</f>
        <v>0</v>
      </c>
      <c r="E20" s="36">
        <f>SUMIF(Tareas!$B$2:$B$113,Burndown!A20,Tareas!$D$2:$D$113)</f>
        <v>0</v>
      </c>
    </row>
    <row r="21" spans="1:5" x14ac:dyDescent="0.35">
      <c r="A21" s="20">
        <v>43876</v>
      </c>
      <c r="B21" s="30">
        <f>B20-D21*Tareas!$G$4</f>
        <v>0.90950226244343901</v>
      </c>
      <c r="C21" s="30">
        <f>C20-E21*Tareas!$G$4</f>
        <v>0.93665158371040713</v>
      </c>
      <c r="D21" s="31">
        <f>SUMIF(Tareas!$A$2:$A$113,Burndown!A21,Tareas!$D$2:$D$113)</f>
        <v>0</v>
      </c>
      <c r="E21" s="36">
        <f>SUMIF(Tareas!$B$2:$B$113,Burndown!A21,Tareas!$D$2:$D$113)</f>
        <v>0</v>
      </c>
    </row>
    <row r="22" spans="1:5" x14ac:dyDescent="0.35">
      <c r="A22" s="20">
        <v>43877</v>
      </c>
      <c r="B22" s="30">
        <f>B21-D22*Tareas!$G$4</f>
        <v>0.90950226244343901</v>
      </c>
      <c r="C22" s="30">
        <f>C21-E22*Tareas!$G$4</f>
        <v>0.93665158371040713</v>
      </c>
      <c r="D22" s="31">
        <f>SUMIF(Tareas!$A$2:$A$113,Burndown!A22,Tareas!$D$2:$D$113)</f>
        <v>0</v>
      </c>
      <c r="E22" s="36">
        <f>SUMIF(Tareas!$B$2:$B$113,Burndown!A22,Tareas!$D$2:$D$113)</f>
        <v>0</v>
      </c>
    </row>
    <row r="23" spans="1:5" x14ac:dyDescent="0.35">
      <c r="A23" s="20">
        <v>43878</v>
      </c>
      <c r="B23" s="30">
        <f>B22-D23*Tareas!$G$4</f>
        <v>0.88687782805429871</v>
      </c>
      <c r="C23" s="30">
        <f>C22-E23*Tareas!$G$4</f>
        <v>0.88235294117647045</v>
      </c>
      <c r="D23" s="31">
        <f>SUMIF(Tareas!$A$2:$A$113,Burndown!A23,Tareas!$D$2:$D$113)</f>
        <v>5</v>
      </c>
      <c r="E23" s="36">
        <f>SUMIF(Tareas!$B$2:$B$113,Burndown!A23,Tareas!$D$2:$D$113)</f>
        <v>12</v>
      </c>
    </row>
    <row r="24" spans="1:5" x14ac:dyDescent="0.35">
      <c r="A24" s="20">
        <v>43879</v>
      </c>
      <c r="B24" s="30">
        <f>B23-D24*Tareas!$G$4</f>
        <v>0.8733031674208146</v>
      </c>
      <c r="C24" s="30">
        <f>C23-E24*Tareas!$G$4</f>
        <v>0.86425339366515819</v>
      </c>
      <c r="D24" s="31">
        <f>SUMIF(Tareas!$A$2:$A$113,Burndown!A24,Tareas!$D$2:$D$113)</f>
        <v>3</v>
      </c>
      <c r="E24" s="36">
        <f>SUMIF(Tareas!$B$2:$B$113,Burndown!A24,Tareas!$D$2:$D$113)</f>
        <v>4</v>
      </c>
    </row>
    <row r="25" spans="1:5" x14ac:dyDescent="0.35">
      <c r="A25" s="20">
        <v>43880</v>
      </c>
      <c r="B25" s="30">
        <f>B24-D25*Tareas!$G$4</f>
        <v>0.85520361990950233</v>
      </c>
      <c r="C25" s="30">
        <f>C24-E25*Tareas!$G$4</f>
        <v>0.86425339366515819</v>
      </c>
      <c r="D25" s="31">
        <f>SUMIF(Tareas!$A$2:$A$113,Burndown!A25,Tareas!$D$2:$D$113)</f>
        <v>4</v>
      </c>
      <c r="E25" s="36">
        <f>SUMIF(Tareas!$B$2:$B$113,Burndown!A25,Tareas!$D$2:$D$113)</f>
        <v>0</v>
      </c>
    </row>
    <row r="26" spans="1:5" x14ac:dyDescent="0.35">
      <c r="A26" s="20">
        <v>43881</v>
      </c>
      <c r="B26" s="30">
        <f>B25-D26*Tareas!$G$4</f>
        <v>0.77375565610859731</v>
      </c>
      <c r="C26" s="30">
        <f>C25-E26*Tareas!$G$4</f>
        <v>0.85067873303167407</v>
      </c>
      <c r="D26" s="31">
        <f>SUMIF(Tareas!$A$2:$A$113,Burndown!A26,Tareas!$D$2:$D$113)</f>
        <v>18</v>
      </c>
      <c r="E26" s="36">
        <f>SUMIF(Tareas!$B$2:$B$113,Burndown!A26,Tareas!$D$2:$D$113)</f>
        <v>3</v>
      </c>
    </row>
    <row r="27" spans="1:5" x14ac:dyDescent="0.35">
      <c r="A27" s="20">
        <v>43882</v>
      </c>
      <c r="B27" s="30">
        <f>B26-D27*Tareas!$G$4</f>
        <v>0.74208144796380093</v>
      </c>
      <c r="C27" s="30">
        <f>C26-E27*Tareas!$G$4</f>
        <v>0.80542986425339347</v>
      </c>
      <c r="D27" s="31">
        <f>SUMIF(Tareas!$A$2:$A$113,Burndown!A27,Tareas!$D$2:$D$113)</f>
        <v>7</v>
      </c>
      <c r="E27" s="36">
        <f>SUMIF(Tareas!$B$2:$B$113,Burndown!A27,Tareas!$D$2:$D$113)</f>
        <v>10</v>
      </c>
    </row>
    <row r="28" spans="1:5" x14ac:dyDescent="0.35">
      <c r="A28" s="20">
        <v>43883</v>
      </c>
      <c r="B28" s="30">
        <f>B27-D28*Tareas!$G$4</f>
        <v>0.74208144796380093</v>
      </c>
      <c r="C28" s="30">
        <f>C27-E28*Tareas!$G$4</f>
        <v>0.80542986425339347</v>
      </c>
      <c r="D28" s="31">
        <f>SUMIF(Tareas!$A$2:$A$113,Burndown!A28,Tareas!$D$2:$D$113)</f>
        <v>0</v>
      </c>
      <c r="E28" s="36">
        <f>SUMIF(Tareas!$B$2:$B$113,Burndown!A28,Tareas!$D$2:$D$113)</f>
        <v>0</v>
      </c>
    </row>
    <row r="29" spans="1:5" x14ac:dyDescent="0.35">
      <c r="A29" s="20">
        <v>43884</v>
      </c>
      <c r="B29" s="30">
        <f>B28-D29*Tareas!$G$4</f>
        <v>0.74208144796380093</v>
      </c>
      <c r="C29" s="30">
        <f>C28-E29*Tareas!$G$4</f>
        <v>0.80542986425339347</v>
      </c>
      <c r="D29" s="31">
        <f>SUMIF(Tareas!$A$2:$A$113,Burndown!A29,Tareas!$D$2:$D$113)</f>
        <v>0</v>
      </c>
      <c r="E29" s="36">
        <f>SUMIF(Tareas!$B$2:$B$113,Burndown!A29,Tareas!$D$2:$D$113)</f>
        <v>0</v>
      </c>
    </row>
    <row r="30" spans="1:5" x14ac:dyDescent="0.35">
      <c r="A30" s="20">
        <v>43885</v>
      </c>
      <c r="B30" s="30">
        <f>B29-D30*Tareas!$G$4</f>
        <v>0.74208144796380093</v>
      </c>
      <c r="C30" s="30">
        <f>C29-E30*Tareas!$G$4</f>
        <v>0.80542986425339347</v>
      </c>
      <c r="D30" s="31">
        <f>SUMIF(Tareas!$A$2:$A$113,Burndown!A30,Tareas!$D$2:$D$113)</f>
        <v>0</v>
      </c>
      <c r="E30" s="36">
        <f>SUMIF(Tareas!$B$2:$B$113,Burndown!A30,Tareas!$D$2:$D$113)</f>
        <v>0</v>
      </c>
    </row>
    <row r="31" spans="1:5" x14ac:dyDescent="0.35">
      <c r="A31" s="20">
        <v>43886</v>
      </c>
      <c r="B31" s="30">
        <f>B30-D31*Tareas!$G$4</f>
        <v>0.70135746606334848</v>
      </c>
      <c r="C31" s="30">
        <f>C30-E31*Tareas!$G$4</f>
        <v>0.77828054298642513</v>
      </c>
      <c r="D31" s="31">
        <f>SUMIF(Tareas!$A$2:$A$113,Burndown!A31,Tareas!$D$2:$D$113)</f>
        <v>9</v>
      </c>
      <c r="E31" s="36">
        <f>SUMIF(Tareas!$B$2:$B$113,Burndown!A31,Tareas!$D$2:$D$113)</f>
        <v>6</v>
      </c>
    </row>
    <row r="32" spans="1:5" x14ac:dyDescent="0.35">
      <c r="A32" s="20">
        <v>43887</v>
      </c>
      <c r="B32" s="30">
        <f>B31-D32*Tareas!$G$4</f>
        <v>0.70135746606334848</v>
      </c>
      <c r="C32" s="30">
        <f>C31-E32*Tareas!$G$4</f>
        <v>0.77828054298642513</v>
      </c>
      <c r="D32" s="31">
        <f>SUMIF(Tareas!$A$2:$A$113,Burndown!A32,Tareas!$D$2:$D$113)</f>
        <v>0</v>
      </c>
      <c r="E32" s="36">
        <f>SUMIF(Tareas!$B$2:$B$113,Burndown!A32,Tareas!$D$2:$D$113)</f>
        <v>0</v>
      </c>
    </row>
    <row r="33" spans="1:5" x14ac:dyDescent="0.35">
      <c r="A33" s="20">
        <v>43888</v>
      </c>
      <c r="B33" s="30">
        <f>B32-D33*Tareas!$G$4</f>
        <v>0.70135746606334848</v>
      </c>
      <c r="C33" s="30">
        <f>C32-E33*Tareas!$G$4</f>
        <v>0.77828054298642513</v>
      </c>
      <c r="D33" s="31">
        <f>SUMIF(Tareas!$A$2:$A$113,Burndown!A33,Tareas!$D$2:$D$113)</f>
        <v>0</v>
      </c>
      <c r="E33" s="36">
        <f>SUMIF(Tareas!$B$2:$B$113,Burndown!A33,Tareas!$D$2:$D$113)</f>
        <v>0</v>
      </c>
    </row>
    <row r="34" spans="1:5" x14ac:dyDescent="0.35">
      <c r="A34" s="20">
        <v>43889</v>
      </c>
      <c r="B34" s="30">
        <f>B33-D34*Tareas!$G$4</f>
        <v>0.70135746606334848</v>
      </c>
      <c r="C34" s="30">
        <f>C33-E34*Tareas!$G$4</f>
        <v>0.77828054298642513</v>
      </c>
      <c r="D34" s="31">
        <f>SUMIF(Tareas!$A$2:$A$113,Burndown!A34,Tareas!$D$2:$D$113)</f>
        <v>0</v>
      </c>
      <c r="E34" s="36">
        <f>SUMIF(Tareas!$B$2:$B$113,Burndown!A34,Tareas!$D$2:$D$113)</f>
        <v>0</v>
      </c>
    </row>
    <row r="35" spans="1:5" x14ac:dyDescent="0.35">
      <c r="A35" s="20">
        <v>43890</v>
      </c>
      <c r="B35" s="30">
        <f>B34-D35*Tareas!$G$4</f>
        <v>0.70135746606334848</v>
      </c>
      <c r="C35" s="30">
        <f>C34-E35*Tareas!$G$4</f>
        <v>0.77828054298642513</v>
      </c>
      <c r="D35" s="31">
        <f>SUMIF(Tareas!$A$2:$A$113,Burndown!A35,Tareas!$D$2:$D$113)</f>
        <v>0</v>
      </c>
      <c r="E35" s="36">
        <f>SUMIF(Tareas!$B$2:$B$113,Burndown!A35,Tareas!$D$2:$D$113)</f>
        <v>0</v>
      </c>
    </row>
    <row r="36" spans="1:5" x14ac:dyDescent="0.35">
      <c r="A36" s="20">
        <v>43891</v>
      </c>
      <c r="B36" s="30">
        <f>B35-D36*Tareas!$G$4</f>
        <v>0.70135746606334848</v>
      </c>
      <c r="C36" s="30">
        <f>C35-E36*Tareas!$G$4</f>
        <v>0.76018099547511286</v>
      </c>
      <c r="D36" s="31">
        <f>SUMIF(Tareas!$A$2:$A$113,Burndown!A36,Tareas!$D$2:$D$113)</f>
        <v>0</v>
      </c>
      <c r="E36" s="36">
        <f>SUMIF(Tareas!$B$2:$B$113,Burndown!A36,Tareas!$D$2:$D$113)</f>
        <v>4</v>
      </c>
    </row>
    <row r="37" spans="1:5" x14ac:dyDescent="0.35">
      <c r="A37" s="20">
        <v>43892</v>
      </c>
      <c r="B37" s="30">
        <f>B36-D37*Tareas!$G$4</f>
        <v>0.70135746606334848</v>
      </c>
      <c r="C37" s="30">
        <f>C36-E37*Tareas!$G$4</f>
        <v>0.6742081447963798</v>
      </c>
      <c r="D37" s="31">
        <f>SUMIF(Tareas!$A$2:$A$113,Burndown!A37,Tareas!$D$2:$D$113)</f>
        <v>0</v>
      </c>
      <c r="E37" s="36">
        <f>SUMIF(Tareas!$B$2:$B$113,Burndown!A37,Tareas!$D$2:$D$113)</f>
        <v>19</v>
      </c>
    </row>
    <row r="38" spans="1:5" ht="15" thickBot="1" x14ac:dyDescent="0.4">
      <c r="A38" s="37">
        <v>43893</v>
      </c>
      <c r="B38" s="38">
        <f>B37-D38*Tareas!$G$4</f>
        <v>0.57013574660633493</v>
      </c>
      <c r="C38" s="38">
        <f>C37-E38*Tareas!$G$4</f>
        <v>0.57013574660633459</v>
      </c>
      <c r="D38" s="39">
        <f>SUMIF(Tareas!$A$2:$A$113,Burndown!A38,Tareas!$D$2:$D$113)</f>
        <v>29</v>
      </c>
      <c r="E38" s="40">
        <f>SUMIF(Tareas!$B$2:$B$113,Burndown!A38,Tareas!$D$2:$D$113)</f>
        <v>23</v>
      </c>
    </row>
    <row r="39" spans="1:5" x14ac:dyDescent="0.35">
      <c r="A39" s="41">
        <v>43894</v>
      </c>
      <c r="B39" s="42">
        <f>B38-D39*Tareas!$G$4</f>
        <v>0.57013574660633493</v>
      </c>
      <c r="C39" s="42">
        <f>C38-E39*Tareas!$G$4</f>
        <v>0.57013574660633459</v>
      </c>
      <c r="D39" s="43">
        <f>SUMIF(Tareas!$A$2:$A$113,Burndown!A39,Tareas!$D$2:$D$113)</f>
        <v>0</v>
      </c>
      <c r="E39" s="44">
        <f>SUMIF(Tareas!$B$2:$B$113,Burndown!A39,Tareas!$D$2:$D$113)</f>
        <v>0</v>
      </c>
    </row>
    <row r="40" spans="1:5" x14ac:dyDescent="0.35">
      <c r="A40" s="45">
        <v>43895</v>
      </c>
      <c r="B40" s="46">
        <f>B39-D40*Tareas!$G$4</f>
        <v>0.57013574660633493</v>
      </c>
      <c r="C40" s="46">
        <f>C39-E40*Tareas!$G$4</f>
        <v>0.57013574660633459</v>
      </c>
      <c r="D40" s="47">
        <f>SUMIF(Tareas!$A$2:$A$113,Burndown!A40,Tareas!$D$2:$D$113)</f>
        <v>0</v>
      </c>
      <c r="E40" s="48">
        <f>SUMIF(Tareas!$B$2:$B$113,Burndown!A40,Tareas!$D$2:$D$113)</f>
        <v>0</v>
      </c>
    </row>
    <row r="41" spans="1:5" x14ac:dyDescent="0.35">
      <c r="A41" s="45">
        <v>43896</v>
      </c>
      <c r="B41" s="46">
        <f>B40-D41*Tareas!$G$4</f>
        <v>0.57013574660633493</v>
      </c>
      <c r="C41" s="46">
        <f>C40-E41*Tareas!$G$4</f>
        <v>0.57013574660633459</v>
      </c>
      <c r="D41" s="47">
        <f>SUMIF(Tareas!$A$2:$A$113,Burndown!A41,Tareas!$D$2:$D$113)</f>
        <v>0</v>
      </c>
      <c r="E41" s="48">
        <f>SUMIF(Tareas!$B$2:$B$113,Burndown!A41,Tareas!$D$2:$D$113)</f>
        <v>0</v>
      </c>
    </row>
    <row r="42" spans="1:5" x14ac:dyDescent="0.35">
      <c r="A42" s="45">
        <v>43897</v>
      </c>
      <c r="B42" s="46">
        <f>B41-D42*Tareas!$G$4</f>
        <v>0.57013574660633493</v>
      </c>
      <c r="C42" s="46">
        <f>C41-E42*Tareas!$G$4</f>
        <v>0.57013574660633459</v>
      </c>
      <c r="D42" s="47">
        <f>SUMIF(Tareas!$A$2:$A$113,Burndown!A42,Tareas!$D$2:$D$113)</f>
        <v>0</v>
      </c>
      <c r="E42" s="48">
        <f>SUMIF(Tareas!$B$2:$B$113,Burndown!A42,Tareas!$D$2:$D$113)</f>
        <v>0</v>
      </c>
    </row>
    <row r="43" spans="1:5" x14ac:dyDescent="0.35">
      <c r="A43" s="45">
        <v>43898</v>
      </c>
      <c r="B43" s="46">
        <f>B42-D43*Tareas!$G$4</f>
        <v>0.57013574660633493</v>
      </c>
      <c r="C43" s="46">
        <f>C42-E43*Tareas!$G$4</f>
        <v>0.57013574660633459</v>
      </c>
      <c r="D43" s="47">
        <f>SUMIF(Tareas!$A$2:$A$113,Burndown!A43,Tareas!$D$2:$D$113)</f>
        <v>0</v>
      </c>
      <c r="E43" s="48">
        <f>SUMIF(Tareas!$B$2:$B$113,Burndown!A43,Tareas!$D$2:$D$113)</f>
        <v>0</v>
      </c>
    </row>
    <row r="44" spans="1:5" x14ac:dyDescent="0.35">
      <c r="A44" s="45">
        <v>43899</v>
      </c>
      <c r="B44" s="46">
        <f>B43-D44*Tareas!$G$4</f>
        <v>0.57013574660633493</v>
      </c>
      <c r="C44" s="46">
        <f>C43-E44*Tareas!$G$4</f>
        <v>0.57013574660633459</v>
      </c>
      <c r="D44" s="47">
        <f>SUMIF(Tareas!$A$2:$A$113,Burndown!A44,Tareas!$D$2:$D$113)</f>
        <v>0</v>
      </c>
      <c r="E44" s="48">
        <f>SUMIF(Tareas!$B$2:$B$113,Burndown!A44,Tareas!$D$2:$D$113)</f>
        <v>0</v>
      </c>
    </row>
    <row r="45" spans="1:5" x14ac:dyDescent="0.35">
      <c r="A45" s="45">
        <v>43900</v>
      </c>
      <c r="B45" s="46">
        <f>B44-D45*Tareas!$G$4</f>
        <v>0.57013574660633493</v>
      </c>
      <c r="C45" s="46">
        <f>C44-E45*Tareas!$G$4</f>
        <v>0.57013574660633459</v>
      </c>
      <c r="D45" s="47">
        <f>SUMIF(Tareas!$A$2:$A$113,Burndown!A45,Tareas!$D$2:$D$113)</f>
        <v>0</v>
      </c>
      <c r="E45" s="48">
        <f>SUMIF(Tareas!$B$2:$B$113,Burndown!A45,Tareas!$D$2:$D$113)</f>
        <v>0</v>
      </c>
    </row>
    <row r="46" spans="1:5" x14ac:dyDescent="0.35">
      <c r="A46" s="45">
        <v>43901</v>
      </c>
      <c r="B46" s="46">
        <f>B45-D46*Tareas!$G$4</f>
        <v>0.57013574660633493</v>
      </c>
      <c r="C46" s="46">
        <f>C45-E46*Tareas!$G$4</f>
        <v>0.57013574660633459</v>
      </c>
      <c r="D46" s="47">
        <f>SUMIF(Tareas!$A$2:$A$113,Burndown!A46,Tareas!$D$2:$D$113)</f>
        <v>0</v>
      </c>
      <c r="E46" s="48">
        <f>SUMIF(Tareas!$B$2:$B$113,Burndown!A46,Tareas!$D$2:$D$113)</f>
        <v>0</v>
      </c>
    </row>
    <row r="47" spans="1:5" x14ac:dyDescent="0.35">
      <c r="A47" s="45">
        <v>43902</v>
      </c>
      <c r="B47" s="46">
        <f>B46-D47*Tareas!$G$4</f>
        <v>0.57013574660633493</v>
      </c>
      <c r="C47" s="46">
        <f>C46-E47*Tareas!$G$4</f>
        <v>0.57013574660633459</v>
      </c>
      <c r="D47" s="47">
        <f>SUMIF(Tareas!$A$2:$A$113,Burndown!A47,Tareas!$D$2:$D$113)</f>
        <v>0</v>
      </c>
      <c r="E47" s="48">
        <f>SUMIF(Tareas!$B$2:$B$113,Burndown!A47,Tareas!$D$2:$D$113)</f>
        <v>0</v>
      </c>
    </row>
    <row r="48" spans="1:5" x14ac:dyDescent="0.35">
      <c r="A48" s="45">
        <v>43903</v>
      </c>
      <c r="B48" s="46">
        <f>B47-D48*Tareas!$G$4</f>
        <v>0.57013574660633493</v>
      </c>
      <c r="C48" s="46">
        <f>C47-E48*Tareas!$G$4</f>
        <v>0.57013574660633459</v>
      </c>
      <c r="D48" s="47">
        <f>SUMIF(Tareas!$A$2:$A$113,Burndown!A48,Tareas!$D$2:$D$113)</f>
        <v>0</v>
      </c>
      <c r="E48" s="48">
        <f>SUMIF(Tareas!$B$2:$B$113,Burndown!A48,Tareas!$D$2:$D$113)</f>
        <v>0</v>
      </c>
    </row>
    <row r="49" spans="1:5" x14ac:dyDescent="0.35">
      <c r="A49" s="45">
        <v>43904</v>
      </c>
      <c r="B49" s="46">
        <f>B48-D49*Tareas!$G$4</f>
        <v>0.57013574660633493</v>
      </c>
      <c r="C49" s="46">
        <f>C48-E49*Tareas!$G$4</f>
        <v>0.57013574660633459</v>
      </c>
      <c r="D49" s="47">
        <f>SUMIF(Tareas!$A$2:$A$113,Burndown!A49,Tareas!$D$2:$D$113)</f>
        <v>0</v>
      </c>
      <c r="E49" s="48">
        <f>SUMIF(Tareas!$B$2:$B$113,Burndown!A49,Tareas!$D$2:$D$113)</f>
        <v>0</v>
      </c>
    </row>
    <row r="50" spans="1:5" x14ac:dyDescent="0.35">
      <c r="A50" s="45">
        <v>43905</v>
      </c>
      <c r="B50" s="46">
        <f>B49-D50*Tareas!$G$4</f>
        <v>0.57013574660633493</v>
      </c>
      <c r="C50" s="46">
        <f>C49-E50*Tareas!$G$4</f>
        <v>0.57013574660633459</v>
      </c>
      <c r="D50" s="47">
        <f>SUMIF(Tareas!$A$2:$A$113,Burndown!A50,Tareas!$D$2:$D$113)</f>
        <v>0</v>
      </c>
      <c r="E50" s="48">
        <f>SUMIF(Tareas!$B$2:$B$113,Burndown!A50,Tareas!$D$2:$D$113)</f>
        <v>0</v>
      </c>
    </row>
    <row r="51" spans="1:5" x14ac:dyDescent="0.35">
      <c r="A51" s="45">
        <v>43906</v>
      </c>
      <c r="B51" s="46">
        <f>B50-D51*Tareas!$G$4</f>
        <v>0.57013574660633493</v>
      </c>
      <c r="C51" s="46">
        <f>C50-E51*Tareas!$G$4</f>
        <v>0.57013574660633459</v>
      </c>
      <c r="D51" s="47">
        <f>SUMIF(Tareas!$A$2:$A$113,Burndown!A51,Tareas!$D$2:$D$113)</f>
        <v>0</v>
      </c>
      <c r="E51" s="48">
        <f>SUMIF(Tareas!$B$2:$B$113,Burndown!A51,Tareas!$D$2:$D$113)</f>
        <v>0</v>
      </c>
    </row>
    <row r="52" spans="1:5" x14ac:dyDescent="0.35">
      <c r="A52" s="45">
        <v>43907</v>
      </c>
      <c r="B52" s="46">
        <f>B51-D52*Tareas!$G$4</f>
        <v>0.57013574660633493</v>
      </c>
      <c r="C52" s="46">
        <f>C51-E52*Tareas!$G$4</f>
        <v>0.57013574660633459</v>
      </c>
      <c r="D52" s="47">
        <f>SUMIF(Tareas!$A$2:$A$113,Burndown!A52,Tareas!$D$2:$D$113)</f>
        <v>0</v>
      </c>
      <c r="E52" s="48">
        <f>SUMIF(Tareas!$B$2:$B$113,Burndown!A52,Tareas!$D$2:$D$113)</f>
        <v>0</v>
      </c>
    </row>
    <row r="53" spans="1:5" x14ac:dyDescent="0.35">
      <c r="A53" s="45">
        <v>43908</v>
      </c>
      <c r="B53" s="46">
        <f>B52-D53*Tareas!$G$4</f>
        <v>0.57013574660633493</v>
      </c>
      <c r="C53" s="46">
        <f>C52-E53*Tareas!$G$4</f>
        <v>0.57013574660633459</v>
      </c>
      <c r="D53" s="47">
        <f>SUMIF(Tareas!$A$2:$A$113,Burndown!A53,Tareas!$D$2:$D$113)</f>
        <v>0</v>
      </c>
      <c r="E53" s="48">
        <f>SUMIF(Tareas!$B$2:$B$113,Burndown!A53,Tareas!$D$2:$D$113)</f>
        <v>0</v>
      </c>
    </row>
    <row r="54" spans="1:5" x14ac:dyDescent="0.35">
      <c r="A54" s="45">
        <v>43909</v>
      </c>
      <c r="B54" s="46">
        <f>B53-D54*Tareas!$G$4</f>
        <v>0.57013574660633493</v>
      </c>
      <c r="C54" s="46">
        <f>C53-E54*Tareas!$G$4</f>
        <v>0.57013574660633459</v>
      </c>
      <c r="D54" s="47">
        <f>SUMIF(Tareas!$A$2:$A$113,Burndown!A54,Tareas!$D$2:$D$113)</f>
        <v>0</v>
      </c>
      <c r="E54" s="48">
        <f>SUMIF(Tareas!$B$2:$B$113,Burndown!A54,Tareas!$D$2:$D$113)</f>
        <v>0</v>
      </c>
    </row>
    <row r="55" spans="1:5" x14ac:dyDescent="0.35">
      <c r="A55" s="45">
        <v>43910</v>
      </c>
      <c r="B55" s="46">
        <f>B54-D55*Tareas!$G$4</f>
        <v>0.57013574660633493</v>
      </c>
      <c r="C55" s="46">
        <f>C54-E55*Tareas!$G$4</f>
        <v>0.56108597285067852</v>
      </c>
      <c r="D55" s="47">
        <f>SUMIF(Tareas!$A$2:$A$113,Burndown!A55,Tareas!$D$2:$D$113)</f>
        <v>0</v>
      </c>
      <c r="E55" s="48">
        <f>SUMIF(Tareas!$B$2:$B$113,Burndown!A55,Tareas!$D$2:$D$113)</f>
        <v>2</v>
      </c>
    </row>
    <row r="56" spans="1:5" x14ac:dyDescent="0.35">
      <c r="A56" s="45">
        <v>43911</v>
      </c>
      <c r="B56" s="46">
        <f>B55-D56*Tareas!$G$4</f>
        <v>0.57013574660633493</v>
      </c>
      <c r="C56" s="46">
        <f>C55-E56*Tareas!$G$4</f>
        <v>0.56108597285067852</v>
      </c>
      <c r="D56" s="47">
        <f>SUMIF(Tareas!$A$2:$A$113,Burndown!A56,Tareas!$D$2:$D$113)</f>
        <v>0</v>
      </c>
      <c r="E56" s="48">
        <f>SUMIF(Tareas!$B$2:$B$113,Burndown!A56,Tareas!$D$2:$D$113)</f>
        <v>0</v>
      </c>
    </row>
    <row r="57" spans="1:5" x14ac:dyDescent="0.35">
      <c r="A57" s="45">
        <v>43912</v>
      </c>
      <c r="B57" s="46">
        <f>B56-D57*Tareas!$G$4</f>
        <v>0.57013574660633493</v>
      </c>
      <c r="C57" s="46">
        <f>C56-E57*Tareas!$G$4</f>
        <v>0.56108597285067852</v>
      </c>
      <c r="D57" s="47">
        <f>SUMIF(Tareas!$A$2:$A$113,Burndown!A57,Tareas!$D$2:$D$113)</f>
        <v>0</v>
      </c>
      <c r="E57" s="48">
        <f>SUMIF(Tareas!$B$2:$B$113,Burndown!A57,Tareas!$D$2:$D$113)</f>
        <v>0</v>
      </c>
    </row>
    <row r="58" spans="1:5" x14ac:dyDescent="0.35">
      <c r="A58" s="45">
        <v>43913</v>
      </c>
      <c r="B58" s="46">
        <f>B57-D58*Tareas!$G$4</f>
        <v>0.56108597285067885</v>
      </c>
      <c r="C58" s="46">
        <f>C57-E58*Tareas!$G$4</f>
        <v>0.56108597285067852</v>
      </c>
      <c r="D58" s="47">
        <f>SUMIF(Tareas!$A$2:$A$113,Burndown!A58,Tareas!$D$2:$D$113)</f>
        <v>2</v>
      </c>
      <c r="E58" s="48">
        <f>SUMIF(Tareas!$B$2:$B$113,Burndown!A58,Tareas!$D$2:$D$113)</f>
        <v>0</v>
      </c>
    </row>
    <row r="59" spans="1:5" x14ac:dyDescent="0.35">
      <c r="A59" s="45">
        <v>43914</v>
      </c>
      <c r="B59" s="46">
        <f>B58-D59*Tareas!$G$4</f>
        <v>0.56108597285067885</v>
      </c>
      <c r="C59" s="46">
        <f>C58-E59*Tareas!$G$4</f>
        <v>0.56108597285067852</v>
      </c>
      <c r="D59" s="47">
        <f>SUMIF(Tareas!$A$2:$A$113,Burndown!A59,Tareas!$D$2:$D$113)</f>
        <v>0</v>
      </c>
      <c r="E59" s="48">
        <f>SUMIF(Tareas!$B$2:$B$113,Burndown!A59,Tareas!$D$2:$D$113)</f>
        <v>0</v>
      </c>
    </row>
    <row r="60" spans="1:5" x14ac:dyDescent="0.35">
      <c r="A60" s="45">
        <v>43915</v>
      </c>
      <c r="B60" s="46">
        <f>B59-D60*Tareas!$G$4</f>
        <v>0.56108597285067885</v>
      </c>
      <c r="C60" s="46">
        <f>C59-E60*Tareas!$G$4</f>
        <v>0.56108597285067852</v>
      </c>
      <c r="D60" s="47">
        <f>SUMIF(Tareas!$A$2:$A$113,Burndown!A60,Tareas!$D$2:$D$113)</f>
        <v>0</v>
      </c>
      <c r="E60" s="48">
        <f>SUMIF(Tareas!$B$2:$B$113,Burndown!A60,Tareas!$D$2:$D$113)</f>
        <v>0</v>
      </c>
    </row>
    <row r="61" spans="1:5" x14ac:dyDescent="0.35">
      <c r="A61" s="45">
        <v>43916</v>
      </c>
      <c r="B61" s="46">
        <f>B60-D61*Tareas!$G$4</f>
        <v>0.55429864253393679</v>
      </c>
      <c r="C61" s="46">
        <f>C60-E61*Tareas!$G$4</f>
        <v>0.52714932126696812</v>
      </c>
      <c r="D61" s="47">
        <f>SUMIF(Tareas!$A$2:$A$113,Burndown!A61,Tareas!$D$2:$D$113)</f>
        <v>1.5</v>
      </c>
      <c r="E61" s="48">
        <f>SUMIF(Tareas!$B$2:$B$113,Burndown!A61,Tareas!$D$2:$D$113)</f>
        <v>7.5</v>
      </c>
    </row>
    <row r="62" spans="1:5" x14ac:dyDescent="0.35">
      <c r="A62" s="45">
        <v>43917</v>
      </c>
      <c r="B62" s="46">
        <f>B61-D62*Tareas!$G$4</f>
        <v>0.51131221719457032</v>
      </c>
      <c r="C62" s="46">
        <f>C61-E62*Tareas!$G$4</f>
        <v>0.52262443438914008</v>
      </c>
      <c r="D62" s="47">
        <f>SUMIF(Tareas!$A$2:$A$113,Burndown!A62,Tareas!$D$2:$D$113)</f>
        <v>9.5</v>
      </c>
      <c r="E62" s="48">
        <f>SUMIF(Tareas!$B$2:$B$113,Burndown!A62,Tareas!$D$2:$D$113)</f>
        <v>1</v>
      </c>
    </row>
    <row r="63" spans="1:5" x14ac:dyDescent="0.35">
      <c r="A63" s="45">
        <v>43918</v>
      </c>
      <c r="B63" s="46">
        <f>B62-D63*Tareas!$G$4</f>
        <v>0.51131221719457032</v>
      </c>
      <c r="C63" s="46">
        <f>C62-E63*Tareas!$G$4</f>
        <v>0.52262443438914008</v>
      </c>
      <c r="D63" s="47">
        <f>SUMIF(Tareas!$A$2:$A$113,Burndown!A63,Tareas!$D$2:$D$113)</f>
        <v>0</v>
      </c>
      <c r="E63" s="48">
        <f>SUMIF(Tareas!$B$2:$B$113,Burndown!A63,Tareas!$D$2:$D$113)</f>
        <v>0</v>
      </c>
    </row>
    <row r="64" spans="1:5" x14ac:dyDescent="0.35">
      <c r="A64" s="45">
        <v>43919</v>
      </c>
      <c r="B64" s="46">
        <f>B63-D64*Tareas!$G$4</f>
        <v>0.51131221719457032</v>
      </c>
      <c r="C64" s="46">
        <f>C63-E64*Tareas!$G$4</f>
        <v>0.52262443438914008</v>
      </c>
      <c r="D64" s="47">
        <f>SUMIF(Tareas!$A$2:$A$113,Burndown!A64,Tareas!$D$2:$D$113)</f>
        <v>0</v>
      </c>
      <c r="E64" s="48">
        <f>SUMIF(Tareas!$B$2:$B$113,Burndown!A64,Tareas!$D$2:$D$113)</f>
        <v>0</v>
      </c>
    </row>
    <row r="65" spans="1:5" x14ac:dyDescent="0.35">
      <c r="A65" s="45">
        <v>43920</v>
      </c>
      <c r="B65" s="46">
        <f>B64-D65*Tareas!$G$4</f>
        <v>0.48416289592760198</v>
      </c>
      <c r="C65" s="46">
        <f>C64-E65*Tareas!$G$4</f>
        <v>0.51809954751131204</v>
      </c>
      <c r="D65" s="47">
        <f>SUMIF(Tareas!$A$2:$A$113,Burndown!A65,Tareas!$D$2:$D$113)</f>
        <v>6</v>
      </c>
      <c r="E65" s="48">
        <f>SUMIF(Tareas!$B$2:$B$113,Burndown!A65,Tareas!$D$2:$D$113)</f>
        <v>1</v>
      </c>
    </row>
    <row r="66" spans="1:5" x14ac:dyDescent="0.35">
      <c r="A66" s="45">
        <v>43921</v>
      </c>
      <c r="B66" s="46">
        <f>B65-D66*Tareas!$G$4</f>
        <v>0.45927601809954766</v>
      </c>
      <c r="C66" s="46">
        <f>C65-E66*Tareas!$G$4</f>
        <v>0.50904977375565597</v>
      </c>
      <c r="D66" s="47">
        <f>SUMIF(Tareas!$A$2:$A$113,Burndown!A66,Tareas!$D$2:$D$113)</f>
        <v>5.5</v>
      </c>
      <c r="E66" s="48">
        <f>SUMIF(Tareas!$B$2:$B$113,Burndown!A66,Tareas!$D$2:$D$113)</f>
        <v>2</v>
      </c>
    </row>
    <row r="67" spans="1:5" x14ac:dyDescent="0.35">
      <c r="A67" s="45">
        <v>43922</v>
      </c>
      <c r="B67" s="46">
        <f>B66-D67*Tareas!$G$4</f>
        <v>0.45927601809954766</v>
      </c>
      <c r="C67" s="46">
        <f>C66-E67*Tareas!$G$4</f>
        <v>0.50904977375565597</v>
      </c>
      <c r="D67" s="47">
        <f>SUMIF(Tareas!$A$2:$A$113,Burndown!A67,Tareas!$D$2:$D$113)</f>
        <v>0</v>
      </c>
      <c r="E67" s="48">
        <f>SUMIF(Tareas!$B$2:$B$113,Burndown!A67,Tareas!$D$2:$D$113)</f>
        <v>0</v>
      </c>
    </row>
    <row r="68" spans="1:5" x14ac:dyDescent="0.35">
      <c r="A68" s="45">
        <v>43923</v>
      </c>
      <c r="B68" s="46">
        <f>B67-D68*Tareas!$G$4</f>
        <v>0.45927601809954766</v>
      </c>
      <c r="C68" s="46">
        <f>C67-E68*Tareas!$G$4</f>
        <v>0.50904977375565597</v>
      </c>
      <c r="D68" s="47">
        <f>SUMIF(Tareas!$A$2:$A$113,Burndown!A68,Tareas!$D$2:$D$113)</f>
        <v>0</v>
      </c>
      <c r="E68" s="48">
        <f>SUMIF(Tareas!$B$2:$B$113,Burndown!A68,Tareas!$D$2:$D$113)</f>
        <v>0</v>
      </c>
    </row>
    <row r="69" spans="1:5" x14ac:dyDescent="0.35">
      <c r="A69" s="45">
        <v>43924</v>
      </c>
      <c r="B69" s="46">
        <f>B68-D69*Tareas!$G$4</f>
        <v>0.43438914027149333</v>
      </c>
      <c r="C69" s="46">
        <f>C68-E69*Tareas!$G$4</f>
        <v>0.50678733031674195</v>
      </c>
      <c r="D69" s="47">
        <f>SUMIF(Tareas!$A$2:$A$113,Burndown!A69,Tareas!$D$2:$D$113)</f>
        <v>5.5</v>
      </c>
      <c r="E69" s="48">
        <f>SUMIF(Tareas!$B$2:$B$113,Burndown!A69,Tareas!$D$2:$D$113)</f>
        <v>0.5</v>
      </c>
    </row>
    <row r="70" spans="1:5" x14ac:dyDescent="0.35">
      <c r="A70" s="45">
        <v>43925</v>
      </c>
      <c r="B70" s="46">
        <f>B69-D70*Tareas!$G$4</f>
        <v>0.43438914027149333</v>
      </c>
      <c r="C70" s="46">
        <f>C69-E70*Tareas!$G$4</f>
        <v>0.50678733031674195</v>
      </c>
      <c r="D70" s="47">
        <f>SUMIF(Tareas!$A$2:$A$113,Burndown!A70,Tareas!$D$2:$D$113)</f>
        <v>0</v>
      </c>
      <c r="E70" s="48">
        <f>SUMIF(Tareas!$B$2:$B$113,Burndown!A70,Tareas!$D$2:$D$113)</f>
        <v>0</v>
      </c>
    </row>
    <row r="71" spans="1:5" x14ac:dyDescent="0.35">
      <c r="A71" s="45">
        <v>43926</v>
      </c>
      <c r="B71" s="46">
        <f>B70-D71*Tareas!$G$4</f>
        <v>0.43438914027149333</v>
      </c>
      <c r="C71" s="46">
        <f>C70-E71*Tareas!$G$4</f>
        <v>0.47963800904977361</v>
      </c>
      <c r="D71" s="47">
        <f>SUMIF(Tareas!$A$2:$A$113,Burndown!A71,Tareas!$D$2:$D$113)</f>
        <v>0</v>
      </c>
      <c r="E71" s="48">
        <f>SUMIF(Tareas!$B$2:$B$113,Burndown!A71,Tareas!$D$2:$D$113)</f>
        <v>6</v>
      </c>
    </row>
    <row r="72" spans="1:5" x14ac:dyDescent="0.35">
      <c r="A72" s="45">
        <v>43927</v>
      </c>
      <c r="B72" s="46">
        <f>B71-D72*Tareas!$G$4</f>
        <v>0.41402714932126711</v>
      </c>
      <c r="C72" s="46">
        <f>C71-E72*Tareas!$G$4</f>
        <v>0.47511312217194557</v>
      </c>
      <c r="D72" s="47">
        <f>SUMIF(Tareas!$A$2:$A$113,Burndown!A72,Tareas!$D$2:$D$113)</f>
        <v>4.5</v>
      </c>
      <c r="E72" s="48">
        <f>SUMIF(Tareas!$B$2:$B$113,Burndown!A72,Tareas!$D$2:$D$113)</f>
        <v>1</v>
      </c>
    </row>
    <row r="73" spans="1:5" x14ac:dyDescent="0.35">
      <c r="A73" s="45">
        <v>43928</v>
      </c>
      <c r="B73" s="46">
        <f>B72-D73*Tareas!$G$4</f>
        <v>0.41402714932126711</v>
      </c>
      <c r="C73" s="46">
        <f>C72-E73*Tareas!$G$4</f>
        <v>0.46606334841628944</v>
      </c>
      <c r="D73" s="47">
        <f>SUMIF(Tareas!$A$2:$A$113,Burndown!A73,Tareas!$D$2:$D$113)</f>
        <v>0</v>
      </c>
      <c r="E73" s="48">
        <f>SUMIF(Tareas!$B$2:$B$113,Burndown!A73,Tareas!$D$2:$D$113)</f>
        <v>2</v>
      </c>
    </row>
    <row r="74" spans="1:5" x14ac:dyDescent="0.35">
      <c r="A74" s="45">
        <v>43929</v>
      </c>
      <c r="B74" s="46">
        <f>B73-D74*Tareas!$G$4</f>
        <v>0.40497737556561098</v>
      </c>
      <c r="C74" s="46">
        <f>C73-E74*Tareas!$G$4</f>
        <v>0.46380090497737542</v>
      </c>
      <c r="D74" s="47">
        <f>SUMIF(Tareas!$A$2:$A$113,Burndown!A74,Tareas!$D$2:$D$113)</f>
        <v>2</v>
      </c>
      <c r="E74" s="48">
        <f>SUMIF(Tareas!$B$2:$B$113,Burndown!A74,Tareas!$D$2:$D$113)</f>
        <v>0.5</v>
      </c>
    </row>
    <row r="75" spans="1:5" x14ac:dyDescent="0.35">
      <c r="A75" s="45">
        <v>43930</v>
      </c>
      <c r="B75" s="46">
        <f>B74-D75*Tareas!$G$4</f>
        <v>0.40497737556561098</v>
      </c>
      <c r="C75" s="46">
        <f>C74-E75*Tareas!$G$4</f>
        <v>0.45701357466063336</v>
      </c>
      <c r="D75" s="47">
        <f>SUMIF(Tareas!$A$2:$A$113,Burndown!A75,Tareas!$D$2:$D$113)</f>
        <v>0</v>
      </c>
      <c r="E75" s="48">
        <f>SUMIF(Tareas!$B$2:$B$113,Burndown!A75,Tareas!$D$2:$D$113)</f>
        <v>1.5</v>
      </c>
    </row>
    <row r="76" spans="1:5" x14ac:dyDescent="0.35">
      <c r="A76" s="45">
        <v>43931</v>
      </c>
      <c r="B76" s="46">
        <f>B75-D76*Tareas!$G$4</f>
        <v>0.39592760180995484</v>
      </c>
      <c r="C76" s="46">
        <f>C75-E76*Tareas!$G$4</f>
        <v>0.42986425339366502</v>
      </c>
      <c r="D76" s="47">
        <f>SUMIF(Tareas!$A$2:$A$113,Burndown!A76,Tareas!$D$2:$D$113)</f>
        <v>2</v>
      </c>
      <c r="E76" s="48">
        <f>SUMIF(Tareas!$B$2:$B$113,Burndown!A76,Tareas!$D$2:$D$113)</f>
        <v>6</v>
      </c>
    </row>
    <row r="77" spans="1:5" x14ac:dyDescent="0.35">
      <c r="A77" s="45">
        <v>43932</v>
      </c>
      <c r="B77" s="46">
        <f>B76-D77*Tareas!$G$4</f>
        <v>0.39592760180995484</v>
      </c>
      <c r="C77" s="46">
        <f>C76-E77*Tareas!$G$4</f>
        <v>0.427601809954751</v>
      </c>
      <c r="D77" s="47">
        <f>SUMIF(Tareas!$A$2:$A$113,Burndown!A77,Tareas!$D$2:$D$113)</f>
        <v>0</v>
      </c>
      <c r="E77" s="48">
        <f>SUMIF(Tareas!$B$2:$B$113,Burndown!A77,Tareas!$D$2:$D$113)</f>
        <v>0.5</v>
      </c>
    </row>
    <row r="78" spans="1:5" x14ac:dyDescent="0.35">
      <c r="A78" s="45">
        <v>43933</v>
      </c>
      <c r="B78" s="46">
        <f>B77-D78*Tareas!$G$4</f>
        <v>0.39592760180995484</v>
      </c>
      <c r="C78" s="46">
        <f>C77-E78*Tareas!$G$4</f>
        <v>0.39819004524886864</v>
      </c>
      <c r="D78" s="47">
        <f>SUMIF(Tareas!$A$2:$A$113,Burndown!A78,Tareas!$D$2:$D$113)</f>
        <v>0</v>
      </c>
      <c r="E78" s="48">
        <f>SUMIF(Tareas!$B$2:$B$113,Burndown!A78,Tareas!$D$2:$D$113)</f>
        <v>6.5</v>
      </c>
    </row>
    <row r="79" spans="1:5" x14ac:dyDescent="0.35">
      <c r="A79" s="45">
        <v>43934</v>
      </c>
      <c r="B79" s="46">
        <f>B78-D79*Tareas!$G$4</f>
        <v>0.36425339366515846</v>
      </c>
      <c r="C79" s="46">
        <f>C78-E79*Tareas!$G$4</f>
        <v>0.39819004524886864</v>
      </c>
      <c r="D79" s="47">
        <f>SUMIF(Tareas!$A$2:$A$113,Burndown!A79,Tareas!$D$2:$D$113)</f>
        <v>7</v>
      </c>
      <c r="E79" s="48">
        <f>SUMIF(Tareas!$B$2:$B$113,Burndown!A79,Tareas!$D$2:$D$113)</f>
        <v>0</v>
      </c>
    </row>
    <row r="80" spans="1:5" x14ac:dyDescent="0.35">
      <c r="A80" s="45">
        <v>43935</v>
      </c>
      <c r="B80" s="46">
        <f>B79-D80*Tareas!$G$4</f>
        <v>0.2601809954751132</v>
      </c>
      <c r="C80" s="46">
        <f>C79-E80*Tareas!$G$4</f>
        <v>0.26018099547511297</v>
      </c>
      <c r="D80" s="47">
        <f>SUMIF(Tareas!$A$2:$A$113,Burndown!A80,Tareas!$D$2:$D$113)</f>
        <v>23</v>
      </c>
      <c r="E80" s="48">
        <f>SUMIF(Tareas!$B$2:$B$113,Burndown!A80,Tareas!$D$2:$D$113)</f>
        <v>30.5</v>
      </c>
    </row>
    <row r="81" spans="1:5" x14ac:dyDescent="0.35">
      <c r="A81" s="45">
        <v>43936</v>
      </c>
      <c r="B81" s="46">
        <f>B80-D81*Tareas!$G$4</f>
        <v>0.24208144796380099</v>
      </c>
      <c r="C81" s="46">
        <f>C80-E81*Tareas!$G$4</f>
        <v>0.2375565610859727</v>
      </c>
      <c r="D81" s="47">
        <f>SUMIF(Tareas!$A$2:$A$113,Burndown!A81,Tareas!$D$2:$D$113)</f>
        <v>4</v>
      </c>
      <c r="E81" s="48">
        <f>SUMIF(Tareas!$B$2:$B$113,Burndown!A81,Tareas!$D$2:$D$113)</f>
        <v>5</v>
      </c>
    </row>
    <row r="82" spans="1:5" ht="15" thickBot="1" x14ac:dyDescent="0.4">
      <c r="A82" s="66">
        <v>43937</v>
      </c>
      <c r="B82" s="67">
        <f>B81-D82*Tareas!$G$4</f>
        <v>0.23755656108597292</v>
      </c>
      <c r="C82" s="67">
        <f>C81-E82*Tareas!$G$4</f>
        <v>0.2375565610859727</v>
      </c>
      <c r="D82" s="68">
        <f>SUMIF(Tareas!$A$2:$A$113,Burndown!A82,Tareas!$D$2:$D$113)</f>
        <v>1</v>
      </c>
      <c r="E82" s="69">
        <f>SUMIF(Tareas!$B$2:$B$113,Burndown!A82,Tareas!$D$2:$D$113)</f>
        <v>0</v>
      </c>
    </row>
    <row r="83" spans="1:5" x14ac:dyDescent="0.35">
      <c r="A83" s="70">
        <v>43938</v>
      </c>
      <c r="B83" s="71">
        <f>B82-D83*Tareas!$G$4</f>
        <v>0.23755656108597292</v>
      </c>
      <c r="C83" s="71">
        <f>C82-E83*Tareas!$G$4</f>
        <v>0.2375565610859727</v>
      </c>
      <c r="D83" s="72">
        <f>SUMIF(Tareas!$A$2:$A$113,Burndown!A83,Tareas!$D$2:$D$113)</f>
        <v>0</v>
      </c>
      <c r="E83" s="73">
        <f>SUMIF(Tareas!$B$2:$B$113,Burndown!A83,Tareas!$D$2:$D$113)</f>
        <v>0</v>
      </c>
    </row>
    <row r="84" spans="1:5" x14ac:dyDescent="0.35">
      <c r="A84" s="74">
        <v>43939</v>
      </c>
      <c r="B84" s="75">
        <f>B83-D84*Tareas!$G$4</f>
        <v>0.23755656108597292</v>
      </c>
      <c r="C84" s="75">
        <f>C83-E84*Tareas!$G$4</f>
        <v>0.2375565610859727</v>
      </c>
      <c r="D84" s="62">
        <f>SUMIF(Tareas!$A$2:$A$113,Burndown!A84,Tareas!$D$2:$D$113)</f>
        <v>0</v>
      </c>
      <c r="E84" s="63">
        <f>SUMIF(Tareas!$B$2:$B$113,Burndown!A84,Tareas!$D$2:$D$113)</f>
        <v>0</v>
      </c>
    </row>
    <row r="85" spans="1:5" x14ac:dyDescent="0.35">
      <c r="A85" s="74">
        <v>43940</v>
      </c>
      <c r="B85" s="75">
        <f>B84-D85*Tareas!$G$4</f>
        <v>0.23755656108597292</v>
      </c>
      <c r="C85" s="75">
        <f>C84-E85*Tareas!$G$4</f>
        <v>0.2375565610859727</v>
      </c>
      <c r="D85" s="62">
        <f>SUMIF(Tareas!$A$2:$A$113,Burndown!A85,Tareas!$D$2:$D$113)</f>
        <v>0</v>
      </c>
      <c r="E85" s="63">
        <f>SUMIF(Tareas!$B$2:$B$113,Burndown!A85,Tareas!$D$2:$D$113)</f>
        <v>0</v>
      </c>
    </row>
    <row r="86" spans="1:5" x14ac:dyDescent="0.35">
      <c r="A86" s="74">
        <v>43941</v>
      </c>
      <c r="B86" s="75">
        <f>B85-D86*Tareas!$G$4</f>
        <v>0.23755656108597292</v>
      </c>
      <c r="C86" s="75">
        <f>C85-E86*Tareas!$G$4</f>
        <v>0.2375565610859727</v>
      </c>
      <c r="D86" s="62">
        <f>SUMIF(Tareas!$A$2:$A$113,Burndown!A86,Tareas!$D$2:$D$113)</f>
        <v>0</v>
      </c>
      <c r="E86" s="63">
        <f>SUMIF(Tareas!$B$2:$B$113,Burndown!A86,Tareas!$D$2:$D$113)</f>
        <v>0</v>
      </c>
    </row>
    <row r="87" spans="1:5" x14ac:dyDescent="0.35">
      <c r="A87" s="74">
        <v>43942</v>
      </c>
      <c r="B87" s="75">
        <f>B86-D87*Tareas!$G$4</f>
        <v>0.23755656108597292</v>
      </c>
      <c r="C87" s="75">
        <f>C86-E87*Tareas!$G$4</f>
        <v>0.2375565610859727</v>
      </c>
      <c r="D87" s="62">
        <f>SUMIF(Tareas!$A$2:$A$113,Burndown!A87,Tareas!$D$2:$D$113)</f>
        <v>0</v>
      </c>
      <c r="E87" s="63">
        <f>SUMIF(Tareas!$B$2:$B$113,Burndown!A87,Tareas!$D$2:$D$113)</f>
        <v>0</v>
      </c>
    </row>
    <row r="88" spans="1:5" x14ac:dyDescent="0.35">
      <c r="A88" s="74">
        <v>43943</v>
      </c>
      <c r="B88" s="75">
        <f>B87-D88*Tareas!$G$4</f>
        <v>0.22398190045248875</v>
      </c>
      <c r="C88" s="75">
        <f>C87-E88*Tareas!$G$4</f>
        <v>0.2375565610859727</v>
      </c>
      <c r="D88" s="62">
        <f>SUMIF(Tareas!$A$2:$A$113,Burndown!A88,Tareas!$D$2:$D$113)</f>
        <v>3</v>
      </c>
      <c r="E88" s="63">
        <f>SUMIF(Tareas!$B$2:$B$113,Burndown!A88,Tareas!$D$2:$D$113)</f>
        <v>0</v>
      </c>
    </row>
    <row r="89" spans="1:5" x14ac:dyDescent="0.35">
      <c r="A89" s="74">
        <v>43944</v>
      </c>
      <c r="B89" s="75">
        <f>B88-D89*Tareas!$G$4</f>
        <v>0.22398190045248875</v>
      </c>
      <c r="C89" s="75">
        <f>C88-E89*Tareas!$G$4</f>
        <v>0.2375565610859727</v>
      </c>
      <c r="D89" s="62">
        <f>SUMIF(Tareas!$A$2:$A$113,Burndown!A89,Tareas!$D$2:$D$113)</f>
        <v>0</v>
      </c>
      <c r="E89" s="63">
        <f>SUMIF(Tareas!$B$2:$B$113,Burndown!A89,Tareas!$D$2:$D$113)</f>
        <v>0</v>
      </c>
    </row>
    <row r="90" spans="1:5" x14ac:dyDescent="0.35">
      <c r="A90" s="74">
        <v>43945</v>
      </c>
      <c r="B90" s="75">
        <f>B89-D90*Tareas!$G$4</f>
        <v>0.22398190045248875</v>
      </c>
      <c r="C90" s="75">
        <f>C89-E90*Tareas!$G$4</f>
        <v>0.2375565610859727</v>
      </c>
      <c r="D90" s="62">
        <f>SUMIF(Tareas!$A$2:$A$113,Burndown!A90,Tareas!$D$2:$D$113)</f>
        <v>0</v>
      </c>
      <c r="E90" s="63">
        <f>SUMIF(Tareas!$B$2:$B$113,Burndown!A90,Tareas!$D$2:$D$113)</f>
        <v>0</v>
      </c>
    </row>
    <row r="91" spans="1:5" x14ac:dyDescent="0.35">
      <c r="A91" s="74">
        <v>43946</v>
      </c>
      <c r="B91" s="75">
        <f>B90-D91*Tareas!$G$4</f>
        <v>0.22398190045248875</v>
      </c>
      <c r="C91" s="75">
        <f>C90-E91*Tareas!$G$4</f>
        <v>0.2375565610859727</v>
      </c>
      <c r="D91" s="62">
        <f>SUMIF(Tareas!$A$2:$A$113,Burndown!A91,Tareas!$D$2:$D$113)</f>
        <v>0</v>
      </c>
      <c r="E91" s="63">
        <f>SUMIF(Tareas!$B$2:$B$113,Burndown!A91,Tareas!$D$2:$D$113)</f>
        <v>0</v>
      </c>
    </row>
    <row r="92" spans="1:5" x14ac:dyDescent="0.35">
      <c r="A92" s="74">
        <v>43947</v>
      </c>
      <c r="B92" s="75">
        <f>B91-D92*Tareas!$G$4</f>
        <v>0.22398190045248875</v>
      </c>
      <c r="C92" s="75">
        <f>C91-E92*Tareas!$G$4</f>
        <v>0.2375565610859727</v>
      </c>
      <c r="D92" s="62">
        <f>SUMIF(Tareas!$A$2:$A$113,Burndown!A92,Tareas!$D$2:$D$113)</f>
        <v>0</v>
      </c>
      <c r="E92" s="63">
        <f>SUMIF(Tareas!$B$2:$B$113,Burndown!A92,Tareas!$D$2:$D$113)</f>
        <v>0</v>
      </c>
    </row>
    <row r="93" spans="1:5" x14ac:dyDescent="0.35">
      <c r="A93" s="74">
        <v>43948</v>
      </c>
      <c r="B93" s="75">
        <f>B92-D93*Tareas!$G$4</f>
        <v>0.22398190045248875</v>
      </c>
      <c r="C93" s="75">
        <f>C92-E93*Tareas!$G$4</f>
        <v>0.2375565610859727</v>
      </c>
      <c r="D93" s="62">
        <f>SUMIF(Tareas!$A$2:$A$113,Burndown!A93,Tareas!$D$2:$D$113)</f>
        <v>0</v>
      </c>
      <c r="E93" s="63">
        <f>SUMIF(Tareas!$B$2:$B$113,Burndown!A93,Tareas!$D$2:$D$113)</f>
        <v>0</v>
      </c>
    </row>
    <row r="94" spans="1:5" x14ac:dyDescent="0.35">
      <c r="A94" s="74">
        <v>43949</v>
      </c>
      <c r="B94" s="75">
        <f>B93-D94*Tareas!$G$4</f>
        <v>0.22398190045248875</v>
      </c>
      <c r="C94" s="75">
        <f>C93-E94*Tareas!$G$4</f>
        <v>0.2375565610859727</v>
      </c>
      <c r="D94" s="62">
        <f>SUMIF(Tareas!$A$2:$A$113,Burndown!A94,Tareas!$D$2:$D$113)</f>
        <v>0</v>
      </c>
      <c r="E94" s="63">
        <f>SUMIF(Tareas!$B$2:$B$113,Burndown!A94,Tareas!$D$2:$D$113)</f>
        <v>0</v>
      </c>
    </row>
    <row r="95" spans="1:5" x14ac:dyDescent="0.35">
      <c r="A95" s="74">
        <v>43950</v>
      </c>
      <c r="B95" s="75">
        <f>B94-D95*Tareas!$G$4</f>
        <v>0.22398190045248875</v>
      </c>
      <c r="C95" s="75">
        <f>C94-E95*Tareas!$G$4</f>
        <v>0.2375565610859727</v>
      </c>
      <c r="D95" s="62">
        <f>SUMIF(Tareas!$A$2:$A$113,Burndown!A95,Tareas!$D$2:$D$113)</f>
        <v>0</v>
      </c>
      <c r="E95" s="63">
        <f>SUMIF(Tareas!$B$2:$B$113,Burndown!A95,Tareas!$D$2:$D$113)</f>
        <v>0</v>
      </c>
    </row>
    <row r="96" spans="1:5" x14ac:dyDescent="0.35">
      <c r="A96" s="74">
        <v>43951</v>
      </c>
      <c r="B96" s="75">
        <f>B95-D96*Tareas!$G$4</f>
        <v>0.22398190045248875</v>
      </c>
      <c r="C96" s="75">
        <f>C95-E96*Tareas!$G$4</f>
        <v>0.2375565610859727</v>
      </c>
      <c r="D96" s="62">
        <f>SUMIF(Tareas!$A$2:$A$113,Burndown!A96,Tareas!$D$2:$D$113)</f>
        <v>0</v>
      </c>
      <c r="E96" s="63">
        <f>SUMIF(Tareas!$B$2:$B$113,Burndown!A96,Tareas!$D$2:$D$113)</f>
        <v>0</v>
      </c>
    </row>
    <row r="97" spans="1:5" x14ac:dyDescent="0.35">
      <c r="A97" s="74">
        <v>43952</v>
      </c>
      <c r="B97" s="75">
        <f>B96-D97*Tareas!$G$4</f>
        <v>0.22398190045248875</v>
      </c>
      <c r="C97" s="75">
        <f>C96-E97*Tareas!$G$4</f>
        <v>0.2375565610859727</v>
      </c>
      <c r="D97" s="62">
        <f>SUMIF(Tareas!$A$2:$A$113,Burndown!A97,Tareas!$D$2:$D$113)</f>
        <v>0</v>
      </c>
      <c r="E97" s="63">
        <f>SUMIF(Tareas!$B$2:$B$113,Burndown!A97,Tareas!$D$2:$D$113)</f>
        <v>0</v>
      </c>
    </row>
    <row r="98" spans="1:5" x14ac:dyDescent="0.35">
      <c r="A98" s="74">
        <v>43953</v>
      </c>
      <c r="B98" s="75">
        <f>B97-D98*Tareas!$G$4</f>
        <v>0.22398190045248875</v>
      </c>
      <c r="C98" s="75">
        <f>C97-E98*Tareas!$G$4</f>
        <v>0.2375565610859727</v>
      </c>
      <c r="D98" s="62">
        <f>SUMIF(Tareas!$A$2:$A$113,Burndown!A98,Tareas!$D$2:$D$113)</f>
        <v>0</v>
      </c>
      <c r="E98" s="63">
        <f>SUMIF(Tareas!$B$2:$B$113,Burndown!A98,Tareas!$D$2:$D$113)</f>
        <v>0</v>
      </c>
    </row>
    <row r="99" spans="1:5" x14ac:dyDescent="0.35">
      <c r="A99" s="74">
        <v>43954</v>
      </c>
      <c r="B99" s="75">
        <f>B98-D99*Tareas!$G$4</f>
        <v>0.22398190045248875</v>
      </c>
      <c r="C99" s="75">
        <f>C98-E99*Tareas!$G$4</f>
        <v>0.2375565610859727</v>
      </c>
      <c r="D99" s="62">
        <f>SUMIF(Tareas!$A$2:$A$113,Burndown!A99,Tareas!$D$2:$D$113)</f>
        <v>0</v>
      </c>
      <c r="E99" s="63">
        <f>SUMIF(Tareas!$B$2:$B$113,Burndown!A99,Tareas!$D$2:$D$113)</f>
        <v>0</v>
      </c>
    </row>
    <row r="100" spans="1:5" x14ac:dyDescent="0.35">
      <c r="A100" s="74">
        <v>43955</v>
      </c>
      <c r="B100" s="75">
        <f>B99-D100*Tareas!$G$4</f>
        <v>0.22398190045248875</v>
      </c>
      <c r="C100" s="75">
        <f>C99-E100*Tareas!$G$4</f>
        <v>0.2375565610859727</v>
      </c>
      <c r="D100" s="62">
        <f>SUMIF(Tareas!$A$2:$A$113,Burndown!A100,Tareas!$D$2:$D$113)</f>
        <v>0</v>
      </c>
      <c r="E100" s="63">
        <f>SUMIF(Tareas!$B$2:$B$113,Burndown!A100,Tareas!$D$2:$D$113)</f>
        <v>0</v>
      </c>
    </row>
    <row r="101" spans="1:5" x14ac:dyDescent="0.35">
      <c r="A101" s="74">
        <v>43956</v>
      </c>
      <c r="B101" s="75">
        <f>B100-D101*Tareas!$G$4</f>
        <v>0.22398190045248875</v>
      </c>
      <c r="C101" s="75">
        <f>C100-E101*Tareas!$G$4</f>
        <v>0.2375565610859727</v>
      </c>
      <c r="D101" s="62">
        <f>SUMIF(Tareas!$A$2:$A$113,Burndown!A101,Tareas!$D$2:$D$113)</f>
        <v>0</v>
      </c>
      <c r="E101" s="63">
        <f>SUMIF(Tareas!$B$2:$B$113,Burndown!A101,Tareas!$D$2:$D$113)</f>
        <v>0</v>
      </c>
    </row>
    <row r="102" spans="1:5" x14ac:dyDescent="0.35">
      <c r="A102" s="74">
        <v>43957</v>
      </c>
      <c r="B102" s="75">
        <f>B101-D102*Tareas!$G$4</f>
        <v>0.21040723981900458</v>
      </c>
      <c r="C102" s="75">
        <f>C101-E102*Tareas!$G$4</f>
        <v>0.2375565610859727</v>
      </c>
      <c r="D102" s="62">
        <f>SUMIF(Tareas!$A$2:$A$113,Burndown!A102,Tareas!$D$2:$D$113)</f>
        <v>3</v>
      </c>
      <c r="E102" s="63">
        <f>SUMIF(Tareas!$B$2:$B$113,Burndown!A102,Tareas!$D$2:$D$113)</f>
        <v>0</v>
      </c>
    </row>
    <row r="103" spans="1:5" x14ac:dyDescent="0.35">
      <c r="A103" s="74">
        <v>43958</v>
      </c>
      <c r="B103" s="75">
        <f>B102-D103*Tareas!$G$4</f>
        <v>0.20135746606334848</v>
      </c>
      <c r="C103" s="75">
        <f>C102-E103*Tareas!$G$4</f>
        <v>0.2375565610859727</v>
      </c>
      <c r="D103" s="62">
        <f>SUMIF(Tareas!$A$2:$A$113,Burndown!A103,Tareas!$D$2:$D$113)</f>
        <v>2</v>
      </c>
      <c r="E103" s="63">
        <f>SUMIF(Tareas!$B$2:$B$113,Burndown!A103,Tareas!$D$2:$D$113)</f>
        <v>0</v>
      </c>
    </row>
    <row r="104" spans="1:5" x14ac:dyDescent="0.35">
      <c r="A104" s="74">
        <v>43959</v>
      </c>
      <c r="B104" s="75">
        <f>B103-D104*Tareas!$G$4</f>
        <v>0.19457013574660639</v>
      </c>
      <c r="C104" s="75">
        <f>C103-E104*Tareas!$G$4</f>
        <v>0.2375565610859727</v>
      </c>
      <c r="D104" s="62">
        <f>SUMIF(Tareas!$A$2:$A$113,Burndown!A104,Tareas!$D$2:$D$113)</f>
        <v>1.5</v>
      </c>
      <c r="E104" s="63">
        <f>SUMIF(Tareas!$B$2:$B$113,Burndown!A104,Tareas!$D$2:$D$113)</f>
        <v>0</v>
      </c>
    </row>
    <row r="105" spans="1:5" x14ac:dyDescent="0.35">
      <c r="A105" s="74">
        <v>43960</v>
      </c>
      <c r="B105" s="75">
        <f>B104-D105*Tareas!$G$4</f>
        <v>0.18552036199095029</v>
      </c>
      <c r="C105" s="75">
        <f>C104-E105*Tareas!$G$4</f>
        <v>0.2375565610859727</v>
      </c>
      <c r="D105" s="62">
        <f>SUMIF(Tareas!$A$2:$A$113,Burndown!A105,Tareas!$D$2:$D$113)</f>
        <v>2</v>
      </c>
      <c r="E105" s="63">
        <f>SUMIF(Tareas!$B$2:$B$113,Burndown!A105,Tareas!$D$2:$D$113)</f>
        <v>0</v>
      </c>
    </row>
    <row r="106" spans="1:5" x14ac:dyDescent="0.35">
      <c r="A106" s="74">
        <v>43961</v>
      </c>
      <c r="B106" s="75">
        <f>B105-D106*Tareas!$G$4</f>
        <v>0.17647058823529418</v>
      </c>
      <c r="C106" s="75">
        <f>C105-E106*Tareas!$G$4</f>
        <v>0.22171945701357451</v>
      </c>
      <c r="D106" s="62">
        <f>SUMIF(Tareas!$A$2:$A$113,Burndown!A106,Tareas!$D$2:$D$113)</f>
        <v>2</v>
      </c>
      <c r="E106" s="63">
        <f>SUMIF(Tareas!$B$2:$B$113,Burndown!A106,Tareas!$D$2:$D$113)</f>
        <v>3.5</v>
      </c>
    </row>
    <row r="107" spans="1:5" x14ac:dyDescent="0.35">
      <c r="A107" s="74">
        <v>43962</v>
      </c>
      <c r="B107" s="75">
        <f>B106-D107*Tareas!$G$4</f>
        <v>0.14027149321266974</v>
      </c>
      <c r="C107" s="75">
        <f>C106-E107*Tareas!$G$4</f>
        <v>0.18552036199095007</v>
      </c>
      <c r="D107" s="62">
        <f>SUMIF(Tareas!$A$2:$A$113,Burndown!A107,Tareas!$D$2:$D$113)</f>
        <v>8</v>
      </c>
      <c r="E107" s="63">
        <f>SUMIF(Tareas!$B$2:$B$113,Burndown!A107,Tareas!$D$2:$D$113)</f>
        <v>8</v>
      </c>
    </row>
    <row r="108" spans="1:5" x14ac:dyDescent="0.35">
      <c r="A108" s="74">
        <v>43963</v>
      </c>
      <c r="B108" s="75">
        <f>B107-D108*Tareas!$G$4</f>
        <v>0.11312217194570141</v>
      </c>
      <c r="C108" s="75">
        <f>C107-E108*Tareas!$G$4</f>
        <v>0.18552036199095007</v>
      </c>
      <c r="D108" s="62">
        <f>SUMIF(Tareas!$A$2:$A$113,Burndown!A108,Tareas!$D$2:$D$113)</f>
        <v>6</v>
      </c>
      <c r="E108" s="63">
        <f>SUMIF(Tareas!$B$2:$B$113,Burndown!A108,Tareas!$D$2:$D$113)</f>
        <v>0</v>
      </c>
    </row>
    <row r="109" spans="1:5" x14ac:dyDescent="0.35">
      <c r="A109" s="74">
        <v>43964</v>
      </c>
      <c r="B109" s="75">
        <f>B108-D109*Tareas!$G$4</f>
        <v>7.2398190045248917E-2</v>
      </c>
      <c r="C109" s="75">
        <f>C108-E109*Tareas!$G$4</f>
        <v>0.18552036199095007</v>
      </c>
      <c r="D109" s="62">
        <f>SUMIF(Tareas!$A$2:$A$113,Burndown!A109,Tareas!$D$2:$D$113)</f>
        <v>9</v>
      </c>
      <c r="E109" s="63">
        <f>SUMIF(Tareas!$B$2:$B$113,Burndown!A109,Tareas!$D$2:$D$113)</f>
        <v>0</v>
      </c>
    </row>
    <row r="110" spans="1:5" x14ac:dyDescent="0.35">
      <c r="A110" s="74">
        <v>43965</v>
      </c>
      <c r="B110" s="75">
        <f>B109-D110*Tareas!$G$4</f>
        <v>7.2398190045248917E-2</v>
      </c>
      <c r="C110" s="75">
        <f>C109-E110*Tareas!$G$4</f>
        <v>0.18552036199095007</v>
      </c>
      <c r="D110" s="62">
        <f>SUMIF(Tareas!$A$2:$A$113,Burndown!A110,Tareas!$D$2:$D$113)</f>
        <v>0</v>
      </c>
      <c r="E110" s="63">
        <f>SUMIF(Tareas!$B$2:$B$113,Burndown!A110,Tareas!$D$2:$D$113)</f>
        <v>0</v>
      </c>
    </row>
    <row r="111" spans="1:5" x14ac:dyDescent="0.35">
      <c r="A111" s="74">
        <v>43966</v>
      </c>
      <c r="B111" s="75">
        <f>B110-D111*Tareas!$G$4</f>
        <v>7.2398190045248917E-2</v>
      </c>
      <c r="C111" s="75">
        <f>C110-E111*Tareas!$G$4</f>
        <v>0.14932126696832562</v>
      </c>
      <c r="D111" s="62">
        <f>SUMIF(Tareas!$A$2:$A$113,Burndown!A111,Tareas!$D$2:$D$113)</f>
        <v>0</v>
      </c>
      <c r="E111" s="63">
        <f>SUMIF(Tareas!$B$2:$B$113,Burndown!A111,Tareas!$D$2:$D$113)</f>
        <v>8</v>
      </c>
    </row>
    <row r="112" spans="1:5" x14ac:dyDescent="0.35">
      <c r="A112" s="74">
        <v>43967</v>
      </c>
      <c r="B112" s="75">
        <f>B111-D112*Tareas!$G$4</f>
        <v>7.2398190045248917E-2</v>
      </c>
      <c r="C112" s="75">
        <f>C111-E112*Tareas!$G$4</f>
        <v>0.11990950226244326</v>
      </c>
      <c r="D112" s="62">
        <f>SUMIF(Tareas!$A$2:$A$113,Burndown!A112,Tareas!$D$2:$D$113)</f>
        <v>0</v>
      </c>
      <c r="E112" s="63">
        <f>SUMIF(Tareas!$B$2:$B$113,Burndown!A112,Tareas!$D$2:$D$113)</f>
        <v>6.5</v>
      </c>
    </row>
    <row r="113" spans="1:5" x14ac:dyDescent="0.35">
      <c r="A113" s="74">
        <v>43968</v>
      </c>
      <c r="B113" s="75">
        <f>B112-D113*Tareas!$G$4</f>
        <v>7.2398190045248917E-2</v>
      </c>
      <c r="C113" s="75">
        <f>C112-E113*Tareas!$G$4</f>
        <v>8.5972850678732851E-2</v>
      </c>
      <c r="D113" s="62">
        <f>SUMIF(Tareas!$A$2:$A$113,Burndown!A113,Tareas!$D$2:$D$113)</f>
        <v>0</v>
      </c>
      <c r="E113" s="63">
        <f>SUMIF(Tareas!$B$2:$B$113,Burndown!A113,Tareas!$D$2:$D$113)</f>
        <v>7.5</v>
      </c>
    </row>
    <row r="114" spans="1:5" x14ac:dyDescent="0.35">
      <c r="A114" s="74">
        <v>43969</v>
      </c>
      <c r="B114" s="75">
        <f>B113-D114*Tareas!$G$4</f>
        <v>7.2398190045248917E-2</v>
      </c>
      <c r="C114" s="75">
        <f>C113-E114*Tareas!$G$4</f>
        <v>8.5972850678732851E-2</v>
      </c>
      <c r="D114" s="62">
        <f>SUMIF(Tareas!$A$2:$A$113,Burndown!A114,Tareas!$D$2:$D$113)</f>
        <v>0</v>
      </c>
      <c r="E114" s="63">
        <f>SUMIF(Tareas!$B$2:$B$113,Burndown!A114,Tareas!$D$2:$D$113)</f>
        <v>0</v>
      </c>
    </row>
    <row r="115" spans="1:5" x14ac:dyDescent="0.35">
      <c r="A115" s="74">
        <v>43970</v>
      </c>
      <c r="B115" s="75">
        <f>B114-D115*Tareas!$G$4</f>
        <v>6.3348416289592813E-2</v>
      </c>
      <c r="C115" s="75">
        <f>C114-E115*Tareas!$G$4</f>
        <v>7.0135746606334662E-2</v>
      </c>
      <c r="D115" s="62">
        <f>SUMIF(Tareas!$A$2:$A$113,Burndown!A115,Tareas!$D$2:$D$113)</f>
        <v>2</v>
      </c>
      <c r="E115" s="63">
        <f>SUMIF(Tareas!$B$2:$B$113,Burndown!A115,Tareas!$D$2:$D$113)</f>
        <v>3.5</v>
      </c>
    </row>
    <row r="116" spans="1:5" x14ac:dyDescent="0.35">
      <c r="A116" s="74">
        <v>43971</v>
      </c>
      <c r="B116" s="75">
        <f>B115-D116*Tareas!$G$4</f>
        <v>6.3348416289592813E-2</v>
      </c>
      <c r="C116" s="75">
        <f>C115-E116*Tareas!$G$4</f>
        <v>6.1085972850678551E-2</v>
      </c>
      <c r="D116" s="62">
        <f>SUMIF(Tareas!$A$2:$A$113,Burndown!A116,Tareas!$D$2:$D$113)</f>
        <v>0</v>
      </c>
      <c r="E116" s="63">
        <f>SUMIF(Tareas!$B$2:$B$113,Burndown!A116,Tareas!$D$2:$D$113)</f>
        <v>2</v>
      </c>
    </row>
    <row r="117" spans="1:5" x14ac:dyDescent="0.35">
      <c r="A117" s="74">
        <v>43972</v>
      </c>
      <c r="B117" s="75">
        <f>B116-D117*Tareas!$G$4</f>
        <v>0</v>
      </c>
      <c r="C117" s="75">
        <f>C116-E117*Tareas!$G$4</f>
        <v>-1.8735013540549517E-16</v>
      </c>
      <c r="D117" s="62">
        <f>SUMIF(Tareas!$A$2:$A$113,Burndown!A117,Tareas!$D$2:$D$113)</f>
        <v>14</v>
      </c>
      <c r="E117" s="63">
        <f>SUMIF(Tareas!$B$2:$B$113,Burndown!A117,Tareas!$D$2:$D$113)</f>
        <v>13.5</v>
      </c>
    </row>
    <row r="118" spans="1:5" ht="15" thickBot="1" x14ac:dyDescent="0.4">
      <c r="A118" s="76">
        <v>43973</v>
      </c>
      <c r="B118" s="77">
        <f>B117-D118*Tareas!$G$4</f>
        <v>0</v>
      </c>
      <c r="C118" s="77">
        <f>C117-E118*Tareas!$G$4</f>
        <v>-1.8735013540549517E-16</v>
      </c>
      <c r="D118" s="78">
        <f>SUMIF(Tareas!$A$2:$A$113,Burndown!A118,Tareas!$D$2:$D$113)</f>
        <v>0</v>
      </c>
      <c r="E118" s="65">
        <f>SUMIF(Tareas!$B$2:$B$113,Burndown!A118,Tareas!$D$2:$D$113)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Martin Chafloque</cp:lastModifiedBy>
  <dcterms:created xsi:type="dcterms:W3CDTF">2020-03-02T19:23:58Z</dcterms:created>
  <dcterms:modified xsi:type="dcterms:W3CDTF">2020-05-21T01:26:28Z</dcterms:modified>
</cp:coreProperties>
</file>