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815"/>
  <workbookPr/>
  <mc:AlternateContent xmlns:mc="http://schemas.openxmlformats.org/markup-compatibility/2006">
    <mc:Choice Requires="x15">
      <x15ac:absPath xmlns:x15ac="http://schemas.microsoft.com/office/spreadsheetml/2010/11/ac" url="/Users/mr.blissfulgrin/Documents/Practicas fisica/practica 3/"/>
    </mc:Choice>
  </mc:AlternateContent>
  <bookViews>
    <workbookView xWindow="0" yWindow="0" windowWidth="28800" windowHeight="18000"/>
  </bookViews>
  <sheets>
    <sheet name="Hoja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Q4" i="1" l="1"/>
  <c r="AQ5" i="1"/>
  <c r="AQ6" i="1"/>
  <c r="AQ7" i="1"/>
  <c r="AQ8" i="1"/>
  <c r="AQ9" i="1"/>
  <c r="AQ3" i="1"/>
  <c r="AO6" i="1"/>
  <c r="AO3" i="1"/>
  <c r="AP3" i="1"/>
  <c r="AR3" i="1"/>
  <c r="AP4" i="1"/>
  <c r="AO4" i="1"/>
  <c r="AR4" i="1"/>
  <c r="AP5" i="1"/>
  <c r="AO5" i="1"/>
  <c r="AR5" i="1"/>
  <c r="AP6" i="1"/>
  <c r="AR6" i="1"/>
  <c r="AP7" i="1"/>
  <c r="AP8" i="1"/>
  <c r="AP9" i="1"/>
  <c r="AO7" i="1"/>
  <c r="AO8" i="1"/>
  <c r="AO9" i="1"/>
  <c r="B4" i="1"/>
  <c r="AR9" i="1"/>
  <c r="AR7" i="1"/>
  <c r="AR8" i="1"/>
</calcChain>
</file>

<file path=xl/sharedStrings.xml><?xml version="1.0" encoding="utf-8"?>
<sst xmlns="http://schemas.openxmlformats.org/spreadsheetml/2006/main" count="284" uniqueCount="116">
  <si>
    <t>Resistencia:</t>
  </si>
  <si>
    <t>Ω</t>
  </si>
  <si>
    <t>Bobina:</t>
  </si>
  <si>
    <t>H</t>
  </si>
  <si>
    <t>Condensador:</t>
  </si>
  <si>
    <t>nF</t>
  </si>
  <si>
    <t>Valor teórico de la frecuencia de resonancia:</t>
  </si>
  <si>
    <t>Hz</t>
  </si>
  <si>
    <t>Valor experimental de la frecuencia de resonancia(generador):</t>
  </si>
  <si>
    <t>Valor experimental de la frecuencia de resonancia(osciloscopio):</t>
  </si>
  <si>
    <t>8+(4/5)</t>
  </si>
  <si>
    <t>±1/5</t>
  </si>
  <si>
    <t>cuadrados</t>
  </si>
  <si>
    <t>Base de tiempos:</t>
  </si>
  <si>
    <t>ms</t>
  </si>
  <si>
    <t>±0,1ms</t>
  </si>
  <si>
    <t>Valor experimental del periodo de resonancia(osciloscopio):</t>
  </si>
  <si>
    <t>±5</t>
  </si>
  <si>
    <t>Periodo</t>
  </si>
  <si>
    <t>Vo</t>
  </si>
  <si>
    <t>Vr</t>
  </si>
  <si>
    <t>Io</t>
  </si>
  <si>
    <t>VL</t>
  </si>
  <si>
    <t>Vc</t>
  </si>
  <si>
    <t>Div</t>
  </si>
  <si>
    <t>v</t>
  </si>
  <si>
    <t>5+(3/5)</t>
  </si>
  <si>
    <t>6+(2/5)</t>
  </si>
  <si>
    <t>7+(4/5)</t>
  </si>
  <si>
    <t>6+(1/5)</t>
  </si>
  <si>
    <t>4+(1/5)</t>
  </si>
  <si>
    <t>Base de tiempos</t>
  </si>
  <si>
    <t>Ganancia</t>
  </si>
  <si>
    <t>Frecuencia de resonancia</t>
  </si>
  <si>
    <t>5ms</t>
  </si>
  <si>
    <t>2ms</t>
  </si>
  <si>
    <t>1ms</t>
  </si>
  <si>
    <t>0,5ms</t>
  </si>
  <si>
    <t>0,2ms</t>
  </si>
  <si>
    <t>Frecuencia(osciloscopio)</t>
  </si>
  <si>
    <t>Frecuencia (generador)</t>
  </si>
  <si>
    <t>±1/5 cuadrados</t>
  </si>
  <si>
    <t>±1ms</t>
  </si>
  <si>
    <t>±0,4ms</t>
  </si>
  <si>
    <t>±0,2ms</t>
  </si>
  <si>
    <t>±0,04ms</t>
  </si>
  <si>
    <t>±1Hz</t>
  </si>
  <si>
    <t>±2Hz</t>
  </si>
  <si>
    <t>±3Hz</t>
  </si>
  <si>
    <t>±5Hz</t>
  </si>
  <si>
    <t>±10Hz</t>
  </si>
  <si>
    <t>±20Hz</t>
  </si>
  <si>
    <t>22,61±0,01Hz</t>
  </si>
  <si>
    <t>50,03±0,01Hz</t>
  </si>
  <si>
    <t>150,0±0,1Hz</t>
  </si>
  <si>
    <t>81,17±0,01Hz</t>
  </si>
  <si>
    <t>207,3±0,1Hz</t>
  </si>
  <si>
    <t>302,2±0,1Hz</t>
  </si>
  <si>
    <t>500,0±0,1Hz</t>
  </si>
  <si>
    <t>2v</t>
  </si>
  <si>
    <t>(4+(3/5))/2</t>
  </si>
  <si>
    <t>(4+(2/5))/2</t>
  </si>
  <si>
    <t>±0,4v</t>
  </si>
  <si>
    <t>0,5v</t>
  </si>
  <si>
    <t>1v</t>
  </si>
  <si>
    <t>(3+(4/5))/2</t>
  </si>
  <si>
    <t>(4)/2</t>
  </si>
  <si>
    <t>(3)/2</t>
  </si>
  <si>
    <t>(3+(3/5))/2</t>
  </si>
  <si>
    <t>(6+(4/5))/2</t>
  </si>
  <si>
    <t>(5+(2/5))/2</t>
  </si>
  <si>
    <t>(7)/2</t>
  </si>
  <si>
    <t>±0,1v</t>
  </si>
  <si>
    <t>±0,2v</t>
  </si>
  <si>
    <t>0,1v</t>
  </si>
  <si>
    <t>0,2v</t>
  </si>
  <si>
    <t>(5+(1/5))/2</t>
  </si>
  <si>
    <t>(6+(2/5))/2</t>
  </si>
  <si>
    <t>(7+(1/5))/2</t>
  </si>
  <si>
    <t>(4+(1/5))/2</t>
  </si>
  <si>
    <t>±0,02v</t>
  </si>
  <si>
    <t>±0,04v</t>
  </si>
  <si>
    <t>µA</t>
  </si>
  <si>
    <t>±20µA</t>
  </si>
  <si>
    <t>±40µA</t>
  </si>
  <si>
    <t>±80µA</t>
  </si>
  <si>
    <t>Zr</t>
  </si>
  <si>
    <t>ZL</t>
  </si>
  <si>
    <t>Zc</t>
  </si>
  <si>
    <t>Zeq(experimental)</t>
  </si>
  <si>
    <t>Z (Teórica)</t>
  </si>
  <si>
    <t>(7+(4/5))/2</t>
  </si>
  <si>
    <t>(4+(4/5))/2</t>
  </si>
  <si>
    <t>(5)/2</t>
  </si>
  <si>
    <t>(5+(3/5))/2</t>
  </si>
  <si>
    <t>(7+(2/5))/2</t>
  </si>
  <si>
    <t>Amplitud del generador</t>
  </si>
  <si>
    <t>Amplitud de la rescificada</t>
  </si>
  <si>
    <t>Periodo del generador</t>
  </si>
  <si>
    <t>Periodo de la rectificada</t>
  </si>
  <si>
    <t>130HZ</t>
  </si>
  <si>
    <t>1260Hz</t>
  </si>
  <si>
    <t>6000Hz</t>
  </si>
  <si>
    <t>Cuadros pico pico</t>
  </si>
  <si>
    <t>5+(2/5) cuadros</t>
  </si>
  <si>
    <t>1+(2/5) cuadros</t>
  </si>
  <si>
    <t>50µs</t>
  </si>
  <si>
    <t>Cuadrados</t>
  </si>
  <si>
    <t>µs</t>
  </si>
  <si>
    <t>Ganacia</t>
  </si>
  <si>
    <t>5 cuadrados</t>
  </si>
  <si>
    <t>10µs</t>
  </si>
  <si>
    <t>5+(4/5) cuadros</t>
  </si>
  <si>
    <t>5+(3/5) cuadros</t>
  </si>
  <si>
    <t>±10µs</t>
  </si>
  <si>
    <t>±2µs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</si>
</sst>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2"/>
      <color rgb="FF545454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2" xfId="0" applyBorder="1" applyAlignment="1">
      <alignment horizontal="right"/>
    </xf>
    <xf numFmtId="0" fontId="1" fillId="0" borderId="4" xfId="0" applyFont="1" applyBorder="1"/>
    <xf numFmtId="0" fontId="0" fillId="0" borderId="4" xfId="0" applyBorder="1"/>
    <xf numFmtId="0" fontId="0" fillId="0" borderId="1" xfId="0" applyFill="1" applyBorder="1"/>
    <xf numFmtId="0" fontId="0" fillId="0" borderId="2" xfId="0" applyFill="1" applyBorder="1"/>
    <xf numFmtId="0" fontId="0" fillId="0" borderId="4" xfId="0" applyFill="1" applyBorder="1"/>
    <xf numFmtId="0" fontId="0" fillId="0" borderId="0" xfId="0" applyBorder="1" applyAlignment="1">
      <alignment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vertical="center"/>
    </xf>
    <xf numFmtId="16" fontId="0" fillId="0" borderId="3" xfId="0" applyNumberFormat="1" applyBorder="1"/>
    <xf numFmtId="0" fontId="0" fillId="0" borderId="2" xfId="0" applyBorder="1" applyAlignment="1">
      <alignment horizontal="center"/>
    </xf>
    <xf numFmtId="0" fontId="0" fillId="0" borderId="6" xfId="0" applyBorder="1" applyAlignment="1">
      <alignment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5" xfId="0" applyBorder="1" applyAlignment="1">
      <alignment horizontal="right" vertical="center"/>
    </xf>
    <xf numFmtId="0" fontId="0" fillId="0" borderId="7" xfId="0" applyBorder="1" applyAlignment="1">
      <alignment horizontal="right" vertical="center"/>
    </xf>
    <xf numFmtId="0" fontId="0" fillId="0" borderId="6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16" fontId="0" fillId="0" borderId="2" xfId="0" applyNumberFormat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9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1" xfId="0" applyFill="1" applyBorder="1" applyAlignment="1">
      <alignment horizontal="left"/>
    </xf>
    <xf numFmtId="0" fontId="0" fillId="0" borderId="3" xfId="0" applyBorder="1" applyAlignment="1">
      <alignment horizontal="left"/>
    </xf>
  </cellXfs>
  <cellStyles count="19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Impedancia</a:t>
            </a:r>
            <a:r>
              <a:rPr lang="es-ES_tradnl" baseline="0"/>
              <a:t> en función de la fecuencia</a:t>
            </a:r>
            <a:endParaRPr lang="es-ES_tradnl"/>
          </a:p>
        </c:rich>
      </c:tx>
      <c:layout>
        <c:manualLayout>
          <c:xMode val="edge"/>
          <c:yMode val="edge"/>
          <c:x val="0.209652668416448"/>
          <c:y val="0.03240740740740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Hoja1!$N$3:$N$9</c:f>
              <c:numCache>
                <c:formatCode>General</c:formatCode>
                <c:ptCount val="7"/>
                <c:pt idx="0">
                  <c:v>36.0</c:v>
                </c:pt>
                <c:pt idx="1">
                  <c:v>78.0</c:v>
                </c:pt>
                <c:pt idx="2">
                  <c:v>128.0</c:v>
                </c:pt>
                <c:pt idx="3">
                  <c:v>227.0</c:v>
                </c:pt>
                <c:pt idx="4">
                  <c:v>308.0</c:v>
                </c:pt>
                <c:pt idx="5">
                  <c:v>476.0</c:v>
                </c:pt>
                <c:pt idx="6">
                  <c:v>781.0</c:v>
                </c:pt>
              </c:numCache>
            </c:numRef>
          </c:xVal>
          <c:yVal>
            <c:numRef>
              <c:f>Hoja1!$AQ$3:$AQ$9</c:f>
              <c:numCache>
                <c:formatCode>General</c:formatCode>
                <c:ptCount val="7"/>
                <c:pt idx="0">
                  <c:v>24210.52631578947</c:v>
                </c:pt>
                <c:pt idx="1">
                  <c:v>11250.0</c:v>
                </c:pt>
                <c:pt idx="2">
                  <c:v>7666.666666666666</c:v>
                </c:pt>
                <c:pt idx="3">
                  <c:v>6111.111111111112</c:v>
                </c:pt>
                <c:pt idx="4">
                  <c:v>6764.705882352941</c:v>
                </c:pt>
                <c:pt idx="5">
                  <c:v>8518.518518518518</c:v>
                </c:pt>
                <c:pt idx="6">
                  <c:v>10222.22222222222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818416"/>
        <c:axId val="419814016"/>
      </c:scatterChart>
      <c:valAx>
        <c:axId val="419818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419814016"/>
        <c:crosses val="autoZero"/>
        <c:crossBetween val="midCat"/>
      </c:valAx>
      <c:valAx>
        <c:axId val="41981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419818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38</xdr:col>
      <xdr:colOff>177800</xdr:colOff>
      <xdr:row>14</xdr:row>
      <xdr:rowOff>0</xdr:rowOff>
    </xdr:from>
    <xdr:to>
      <xdr:col>43</xdr:col>
      <xdr:colOff>127000</xdr:colOff>
      <xdr:row>28</xdr:row>
      <xdr:rowOff>76200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9"/>
  <sheetViews>
    <sheetView tabSelected="1" topLeftCell="X1" workbookViewId="0">
      <selection activeCell="AN4" sqref="AN4:AR4"/>
    </sheetView>
  </sheetViews>
  <sheetFormatPr baseColWidth="10" defaultRowHeight="15" x14ac:dyDescent="0.2"/>
  <cols>
    <col min="1" max="1" width="58.1640625" customWidth="1"/>
    <col min="2" max="2" width="11.83203125" bestFit="1" customWidth="1"/>
    <col min="3" max="3" width="4.1640625" customWidth="1"/>
    <col min="5" max="5" width="4.33203125" customWidth="1"/>
    <col min="8" max="8" width="19.5" customWidth="1"/>
    <col min="9" max="9" width="13.5" customWidth="1"/>
    <col min="10" max="10" width="7" customWidth="1"/>
    <col min="11" max="11" width="13.33203125" customWidth="1"/>
    <col min="12" max="12" width="4.83203125" customWidth="1"/>
    <col min="13" max="13" width="7" customWidth="1"/>
    <col min="14" max="14" width="10.5" customWidth="1"/>
    <col min="15" max="15" width="9.33203125" customWidth="1"/>
    <col min="16" max="16" width="18.5" customWidth="1"/>
    <col min="17" max="17" width="8.5" customWidth="1"/>
    <col min="18" max="18" width="10.5" customWidth="1"/>
    <col min="19" max="19" width="13.83203125" customWidth="1"/>
    <col min="20" max="20" width="4.5" customWidth="1"/>
    <col min="21" max="21" width="5.5" customWidth="1"/>
    <col min="22" max="22" width="9.1640625" customWidth="1"/>
    <col min="23" max="23" width="10" customWidth="1"/>
    <col min="24" max="24" width="14" customWidth="1"/>
    <col min="25" max="25" width="5.33203125" customWidth="1"/>
    <col min="26" max="26" width="5.83203125" customWidth="1"/>
    <col min="27" max="27" width="4.6640625" customWidth="1"/>
    <col min="28" max="28" width="6.6640625" customWidth="1"/>
    <col min="29" max="29" width="8.83203125" customWidth="1"/>
    <col min="30" max="30" width="10.83203125" customWidth="1"/>
    <col min="31" max="31" width="13.83203125" customWidth="1"/>
    <col min="32" max="32" width="4.83203125" customWidth="1"/>
    <col min="33" max="33" width="6.5" customWidth="1"/>
    <col min="34" max="34" width="8.6640625" customWidth="1"/>
    <col min="35" max="35" width="10.5" customWidth="1"/>
    <col min="36" max="36" width="14" customWidth="1"/>
    <col min="37" max="37" width="6.5" customWidth="1"/>
    <col min="38" max="38" width="5.6640625" customWidth="1"/>
    <col min="43" max="43" width="17.33203125" customWidth="1"/>
    <col min="44" max="44" width="11.83203125" bestFit="1" customWidth="1"/>
    <col min="46" max="46" width="20" customWidth="1"/>
    <col min="47" max="47" width="7.83203125" customWidth="1"/>
    <col min="48" max="48" width="13.83203125" customWidth="1"/>
    <col min="49" max="49" width="4" customWidth="1"/>
    <col min="50" max="50" width="5" customWidth="1"/>
    <col min="51" max="51" width="7.5" customWidth="1"/>
    <col min="52" max="52" width="14.1640625" customWidth="1"/>
    <col min="53" max="53" width="4.83203125" customWidth="1"/>
    <col min="54" max="54" width="6" customWidth="1"/>
    <col min="55" max="55" width="7.6640625" customWidth="1"/>
    <col min="56" max="56" width="14" customWidth="1"/>
    <col min="57" max="57" width="3.83203125" customWidth="1"/>
    <col min="58" max="58" width="5.1640625" customWidth="1"/>
  </cols>
  <sheetData>
    <row r="1" spans="1:58" ht="16" x14ac:dyDescent="0.2">
      <c r="A1" s="1" t="s">
        <v>0</v>
      </c>
      <c r="B1" s="2">
        <v>5000</v>
      </c>
      <c r="C1" s="5" t="s">
        <v>1</v>
      </c>
      <c r="D1" s="3"/>
      <c r="I1" s="1" t="s">
        <v>31</v>
      </c>
      <c r="J1" s="24" t="s">
        <v>18</v>
      </c>
      <c r="K1" s="24"/>
      <c r="L1" s="24"/>
      <c r="M1" s="24"/>
      <c r="N1" s="25" t="s">
        <v>39</v>
      </c>
      <c r="O1" s="26"/>
      <c r="P1" s="11" t="s">
        <v>40</v>
      </c>
      <c r="Q1" s="11" t="s">
        <v>32</v>
      </c>
      <c r="R1" s="24" t="s">
        <v>19</v>
      </c>
      <c r="S1" s="24"/>
      <c r="T1" s="24"/>
      <c r="U1" s="24"/>
      <c r="V1" s="11" t="s">
        <v>32</v>
      </c>
      <c r="W1" s="24" t="s">
        <v>20</v>
      </c>
      <c r="X1" s="24"/>
      <c r="Y1" s="24"/>
      <c r="Z1" s="24"/>
      <c r="AA1" s="24" t="s">
        <v>21</v>
      </c>
      <c r="AB1" s="24"/>
      <c r="AC1" s="11" t="s">
        <v>32</v>
      </c>
      <c r="AD1" s="24" t="s">
        <v>22</v>
      </c>
      <c r="AE1" s="24"/>
      <c r="AF1" s="24"/>
      <c r="AG1" s="24"/>
      <c r="AH1" s="11" t="s">
        <v>32</v>
      </c>
      <c r="AI1" s="19" t="s">
        <v>23</v>
      </c>
      <c r="AJ1" s="19"/>
      <c r="AK1" s="19"/>
      <c r="AL1" s="19"/>
      <c r="AN1" s="11" t="s">
        <v>86</v>
      </c>
      <c r="AO1" s="11" t="s">
        <v>87</v>
      </c>
      <c r="AP1" s="11" t="s">
        <v>88</v>
      </c>
      <c r="AQ1" s="11" t="s">
        <v>89</v>
      </c>
      <c r="AR1" s="1" t="s">
        <v>90</v>
      </c>
      <c r="AU1" s="24" t="s">
        <v>100</v>
      </c>
      <c r="AV1" s="24"/>
      <c r="AW1" s="24"/>
      <c r="AX1" s="24"/>
      <c r="AY1" s="24" t="s">
        <v>101</v>
      </c>
      <c r="AZ1" s="24"/>
      <c r="BA1" s="24"/>
      <c r="BB1" s="24"/>
      <c r="BC1" s="24" t="s">
        <v>102</v>
      </c>
      <c r="BD1" s="24"/>
      <c r="BE1" s="24"/>
      <c r="BF1" s="24"/>
    </row>
    <row r="2" spans="1:58" x14ac:dyDescent="0.2">
      <c r="A2" s="1" t="s">
        <v>2</v>
      </c>
      <c r="B2" s="2">
        <v>4.46</v>
      </c>
      <c r="C2" s="6" t="s">
        <v>3</v>
      </c>
      <c r="D2" s="3"/>
      <c r="I2" s="11" t="s">
        <v>14</v>
      </c>
      <c r="J2" s="24" t="s">
        <v>24</v>
      </c>
      <c r="K2" s="24"/>
      <c r="L2" s="24" t="s">
        <v>14</v>
      </c>
      <c r="M2" s="24"/>
      <c r="N2" s="25" t="s">
        <v>7</v>
      </c>
      <c r="O2" s="26"/>
      <c r="P2" s="11" t="s">
        <v>7</v>
      </c>
      <c r="Q2" s="11" t="s">
        <v>25</v>
      </c>
      <c r="R2" s="24" t="s">
        <v>24</v>
      </c>
      <c r="S2" s="24"/>
      <c r="T2" s="24" t="s">
        <v>25</v>
      </c>
      <c r="U2" s="24"/>
      <c r="V2" s="11" t="s">
        <v>25</v>
      </c>
      <c r="W2" s="24" t="s">
        <v>24</v>
      </c>
      <c r="X2" s="24"/>
      <c r="Y2" s="24" t="s">
        <v>25</v>
      </c>
      <c r="Z2" s="24"/>
      <c r="AA2" s="24" t="s">
        <v>82</v>
      </c>
      <c r="AB2" s="24"/>
      <c r="AC2" s="11" t="s">
        <v>25</v>
      </c>
      <c r="AD2" s="24" t="s">
        <v>24</v>
      </c>
      <c r="AE2" s="24"/>
      <c r="AF2" s="24" t="s">
        <v>25</v>
      </c>
      <c r="AG2" s="24"/>
      <c r="AH2" s="11" t="s">
        <v>25</v>
      </c>
      <c r="AI2" s="24" t="s">
        <v>24</v>
      </c>
      <c r="AJ2" s="24"/>
      <c r="AK2" s="24" t="s">
        <v>25</v>
      </c>
      <c r="AL2" s="24"/>
      <c r="AN2" s="11" t="s">
        <v>1</v>
      </c>
      <c r="AO2" s="11" t="s">
        <v>1</v>
      </c>
      <c r="AP2" s="11" t="s">
        <v>1</v>
      </c>
      <c r="AQ2" s="11" t="s">
        <v>1</v>
      </c>
      <c r="AR2" s="11" t="s">
        <v>1</v>
      </c>
      <c r="AU2" s="31" t="s">
        <v>32</v>
      </c>
      <c r="AV2" s="32" t="s">
        <v>103</v>
      </c>
      <c r="AW2" s="19" t="s">
        <v>25</v>
      </c>
      <c r="AX2" s="19"/>
      <c r="AY2" s="16" t="s">
        <v>32</v>
      </c>
      <c r="AZ2" s="18" t="s">
        <v>103</v>
      </c>
      <c r="BA2" s="24" t="s">
        <v>25</v>
      </c>
      <c r="BB2" s="24"/>
      <c r="BC2" s="16" t="s">
        <v>32</v>
      </c>
      <c r="BD2" s="18" t="s">
        <v>103</v>
      </c>
      <c r="BE2" s="24" t="s">
        <v>25</v>
      </c>
      <c r="BF2" s="24"/>
    </row>
    <row r="3" spans="1:58" x14ac:dyDescent="0.2">
      <c r="A3" s="1" t="s">
        <v>4</v>
      </c>
      <c r="B3" s="2">
        <v>276</v>
      </c>
      <c r="C3" s="6" t="s">
        <v>5</v>
      </c>
      <c r="D3" s="3"/>
      <c r="I3" s="11" t="s">
        <v>34</v>
      </c>
      <c r="J3" s="2" t="s">
        <v>26</v>
      </c>
      <c r="K3" s="13" t="s">
        <v>41</v>
      </c>
      <c r="L3" s="2">
        <v>28</v>
      </c>
      <c r="M3" s="3" t="s">
        <v>42</v>
      </c>
      <c r="N3" s="2">
        <v>36</v>
      </c>
      <c r="O3" s="3" t="s">
        <v>46</v>
      </c>
      <c r="P3" s="11" t="s">
        <v>52</v>
      </c>
      <c r="Q3" s="11" t="s">
        <v>59</v>
      </c>
      <c r="R3" s="2" t="s">
        <v>60</v>
      </c>
      <c r="S3" s="13" t="s">
        <v>41</v>
      </c>
      <c r="T3" s="2">
        <v>4.5999999999999996</v>
      </c>
      <c r="U3" s="3" t="s">
        <v>62</v>
      </c>
      <c r="V3" s="11" t="s">
        <v>63</v>
      </c>
      <c r="W3" s="4" t="s">
        <v>65</v>
      </c>
      <c r="X3" s="13" t="s">
        <v>41</v>
      </c>
      <c r="Y3" s="2">
        <v>1</v>
      </c>
      <c r="Z3" s="3" t="s">
        <v>72</v>
      </c>
      <c r="AA3" s="2">
        <v>190</v>
      </c>
      <c r="AB3" s="3" t="s">
        <v>83</v>
      </c>
      <c r="AC3" s="11" t="s">
        <v>74</v>
      </c>
      <c r="AD3" s="14" t="s">
        <v>76</v>
      </c>
      <c r="AE3" s="13" t="s">
        <v>41</v>
      </c>
      <c r="AF3" s="2">
        <v>0.26</v>
      </c>
      <c r="AG3" s="3" t="s">
        <v>80</v>
      </c>
      <c r="AH3" s="11" t="s">
        <v>64</v>
      </c>
      <c r="AI3" s="2" t="s">
        <v>78</v>
      </c>
      <c r="AJ3" s="13" t="s">
        <v>41</v>
      </c>
      <c r="AK3" s="2">
        <v>3.6</v>
      </c>
      <c r="AL3" s="3" t="s">
        <v>73</v>
      </c>
      <c r="AN3" s="11">
        <v>5000</v>
      </c>
      <c r="AO3" s="1">
        <f>AF3/(AA3*10^-6)</f>
        <v>1368.4210526315792</v>
      </c>
      <c r="AP3" s="1">
        <f>AK3/(AA3*10^-6)</f>
        <v>18947.368421052633</v>
      </c>
      <c r="AQ3" s="1">
        <f>T3/(AA3*10^-6)</f>
        <v>24210.526315789473</v>
      </c>
      <c r="AR3" s="1">
        <f>SQRT(AN3^2+(AO3-AP3)^2)</f>
        <v>18276.197377510387</v>
      </c>
      <c r="AT3" s="33" t="s">
        <v>96</v>
      </c>
      <c r="AU3" s="30" t="s">
        <v>64</v>
      </c>
      <c r="AV3" s="29" t="s">
        <v>104</v>
      </c>
      <c r="AW3" s="4">
        <v>2.7</v>
      </c>
      <c r="AX3" s="34" t="s">
        <v>73</v>
      </c>
      <c r="AY3" s="28" t="s">
        <v>64</v>
      </c>
      <c r="AZ3" s="28" t="s">
        <v>104</v>
      </c>
      <c r="BA3" s="4">
        <v>2.7</v>
      </c>
      <c r="BB3" s="34" t="s">
        <v>73</v>
      </c>
      <c r="BC3" s="28" t="s">
        <v>64</v>
      </c>
      <c r="BD3" s="28" t="s">
        <v>104</v>
      </c>
      <c r="BE3" s="4">
        <v>2.7</v>
      </c>
      <c r="BF3" s="34" t="s">
        <v>73</v>
      </c>
    </row>
    <row r="4" spans="1:58" x14ac:dyDescent="0.2">
      <c r="A4" s="1" t="s">
        <v>6</v>
      </c>
      <c r="B4" s="2">
        <f>(SQRT(1/(B3*(10^-9)*B2)))/((2*PI()))</f>
        <v>143.44921013232272</v>
      </c>
      <c r="C4" s="6" t="s">
        <v>7</v>
      </c>
      <c r="D4" s="3"/>
      <c r="I4" s="11" t="s">
        <v>35</v>
      </c>
      <c r="J4" s="2" t="s">
        <v>27</v>
      </c>
      <c r="K4" s="13" t="s">
        <v>41</v>
      </c>
      <c r="L4" s="2">
        <v>12.8</v>
      </c>
      <c r="M4" s="3" t="s">
        <v>43</v>
      </c>
      <c r="N4" s="2">
        <v>78</v>
      </c>
      <c r="O4" s="3" t="s">
        <v>47</v>
      </c>
      <c r="P4" s="11" t="s">
        <v>53</v>
      </c>
      <c r="Q4" s="11" t="s">
        <v>59</v>
      </c>
      <c r="R4" s="2" t="s">
        <v>61</v>
      </c>
      <c r="S4" s="13" t="s">
        <v>41</v>
      </c>
      <c r="T4" s="2">
        <v>4.5</v>
      </c>
      <c r="U4" s="3" t="s">
        <v>62</v>
      </c>
      <c r="V4" s="11" t="s">
        <v>63</v>
      </c>
      <c r="W4" s="4" t="s">
        <v>66</v>
      </c>
      <c r="X4" s="13" t="s">
        <v>41</v>
      </c>
      <c r="Y4" s="2">
        <v>2</v>
      </c>
      <c r="Z4" s="3" t="s">
        <v>73</v>
      </c>
      <c r="AA4" s="2">
        <v>400</v>
      </c>
      <c r="AB4" s="3" t="s">
        <v>84</v>
      </c>
      <c r="AC4" s="11" t="s">
        <v>75</v>
      </c>
      <c r="AD4" s="14" t="s">
        <v>77</v>
      </c>
      <c r="AE4" s="13" t="s">
        <v>41</v>
      </c>
      <c r="AF4" s="2">
        <v>0.64</v>
      </c>
      <c r="AG4" s="3" t="s">
        <v>81</v>
      </c>
      <c r="AH4" s="11" t="s">
        <v>64</v>
      </c>
      <c r="AI4" s="2" t="s">
        <v>91</v>
      </c>
      <c r="AJ4" s="13" t="s">
        <v>41</v>
      </c>
      <c r="AK4" s="2">
        <v>3.9</v>
      </c>
      <c r="AL4" s="3" t="s">
        <v>73</v>
      </c>
      <c r="AN4" s="11">
        <v>5000</v>
      </c>
      <c r="AO4" s="1">
        <f t="shared" ref="AO4:AO9" si="0">AF4/(AA4*10^-6)</f>
        <v>1600.0000000000002</v>
      </c>
      <c r="AP4" s="1">
        <f>AK4/(AA4*10^-6)</f>
        <v>9750</v>
      </c>
      <c r="AQ4" s="1">
        <f t="shared" ref="AQ4:AQ9" si="1">T4/(AA4*10^-6)</f>
        <v>11250.000000000002</v>
      </c>
      <c r="AR4" s="1">
        <f t="shared" ref="AR4:AR9" si="2">SQRT(AN4^2+(AO4-AP4)^2)</f>
        <v>9561.511386804912</v>
      </c>
      <c r="AT4" s="28" t="s">
        <v>97</v>
      </c>
      <c r="AU4" s="30" t="s">
        <v>59</v>
      </c>
      <c r="AV4" s="29" t="s">
        <v>105</v>
      </c>
      <c r="AW4" s="4">
        <v>1.8</v>
      </c>
      <c r="AX4" s="3" t="s">
        <v>62</v>
      </c>
      <c r="AY4" s="28" t="s">
        <v>59</v>
      </c>
      <c r="AZ4" s="28" t="s">
        <v>105</v>
      </c>
      <c r="BA4" s="4">
        <v>1.8</v>
      </c>
      <c r="BB4" s="3" t="s">
        <v>62</v>
      </c>
      <c r="BC4" s="28" t="s">
        <v>59</v>
      </c>
      <c r="BD4" s="28" t="s">
        <v>105</v>
      </c>
      <c r="BE4" s="4">
        <v>1.8</v>
      </c>
      <c r="BF4" s="3" t="s">
        <v>62</v>
      </c>
    </row>
    <row r="5" spans="1:58" x14ac:dyDescent="0.2">
      <c r="A5" s="1" t="s">
        <v>8</v>
      </c>
      <c r="B5" s="2">
        <v>150</v>
      </c>
      <c r="C5" s="6" t="s">
        <v>7</v>
      </c>
      <c r="D5" s="3"/>
      <c r="I5" s="11" t="s">
        <v>36</v>
      </c>
      <c r="J5" s="2" t="s">
        <v>28</v>
      </c>
      <c r="K5" s="13" t="s">
        <v>41</v>
      </c>
      <c r="L5" s="2">
        <v>7.8</v>
      </c>
      <c r="M5" s="3" t="s">
        <v>44</v>
      </c>
      <c r="N5" s="2">
        <v>128</v>
      </c>
      <c r="O5" s="3" t="s">
        <v>48</v>
      </c>
      <c r="P5" s="11" t="s">
        <v>55</v>
      </c>
      <c r="Q5" s="11" t="s">
        <v>59</v>
      </c>
      <c r="R5" s="2" t="s">
        <v>60</v>
      </c>
      <c r="S5" s="13" t="s">
        <v>41</v>
      </c>
      <c r="T5" s="2">
        <v>4.5999999999999996</v>
      </c>
      <c r="U5" s="3" t="s">
        <v>62</v>
      </c>
      <c r="V5" s="11" t="s">
        <v>59</v>
      </c>
      <c r="W5" s="4" t="s">
        <v>67</v>
      </c>
      <c r="X5" s="13" t="s">
        <v>41</v>
      </c>
      <c r="Y5" s="2">
        <v>3</v>
      </c>
      <c r="Z5" s="3" t="s">
        <v>62</v>
      </c>
      <c r="AA5" s="2">
        <v>600</v>
      </c>
      <c r="AB5" s="3" t="s">
        <v>85</v>
      </c>
      <c r="AC5" s="11" t="s">
        <v>63</v>
      </c>
      <c r="AD5" s="14" t="s">
        <v>70</v>
      </c>
      <c r="AE5" s="13" t="s">
        <v>41</v>
      </c>
      <c r="AF5" s="2">
        <v>1.4</v>
      </c>
      <c r="AG5" s="3" t="s">
        <v>72</v>
      </c>
      <c r="AH5" s="11" t="s">
        <v>59</v>
      </c>
      <c r="AI5" s="2" t="s">
        <v>92</v>
      </c>
      <c r="AJ5" s="13" t="s">
        <v>41</v>
      </c>
      <c r="AK5" s="2">
        <v>4.8</v>
      </c>
      <c r="AL5" s="3" t="s">
        <v>62</v>
      </c>
      <c r="AN5" s="11">
        <v>5000</v>
      </c>
      <c r="AO5" s="1">
        <f t="shared" si="0"/>
        <v>2333.3333333333335</v>
      </c>
      <c r="AP5" s="1">
        <f t="shared" ref="AP5:AP9" si="3">AK5/(AA5*10^-6)</f>
        <v>8000</v>
      </c>
      <c r="AQ5" s="1">
        <f t="shared" si="1"/>
        <v>7666.666666666667</v>
      </c>
      <c r="AR5" s="1">
        <f t="shared" si="2"/>
        <v>7557.1893658364224</v>
      </c>
      <c r="AU5" s="16" t="s">
        <v>32</v>
      </c>
      <c r="AV5" s="17" t="s">
        <v>107</v>
      </c>
      <c r="AW5" s="25" t="s">
        <v>108</v>
      </c>
      <c r="AX5" s="26"/>
      <c r="AY5" s="16" t="s">
        <v>32</v>
      </c>
      <c r="AZ5" s="16" t="s">
        <v>107</v>
      </c>
      <c r="BA5" s="25" t="s">
        <v>14</v>
      </c>
      <c r="BB5" s="26"/>
      <c r="BC5" s="16" t="s">
        <v>109</v>
      </c>
      <c r="BD5" s="16" t="s">
        <v>107</v>
      </c>
      <c r="BE5" s="25" t="s">
        <v>108</v>
      </c>
      <c r="BF5" s="26"/>
    </row>
    <row r="6" spans="1:58" x14ac:dyDescent="0.2">
      <c r="A6" s="1" t="s">
        <v>16</v>
      </c>
      <c r="B6" s="4" t="s">
        <v>10</v>
      </c>
      <c r="C6" s="6" t="s">
        <v>11</v>
      </c>
      <c r="D6" s="3" t="s">
        <v>12</v>
      </c>
      <c r="E6" s="20">
        <v>4.4000000000000004</v>
      </c>
      <c r="F6" s="22" t="s">
        <v>15</v>
      </c>
      <c r="G6" s="15"/>
      <c r="H6" s="12" t="s">
        <v>33</v>
      </c>
      <c r="I6" s="11" t="s">
        <v>37</v>
      </c>
      <c r="J6" s="2" t="s">
        <v>10</v>
      </c>
      <c r="K6" s="13" t="s">
        <v>41</v>
      </c>
      <c r="L6" s="2">
        <v>4.4000000000000004</v>
      </c>
      <c r="M6" s="3" t="s">
        <v>15</v>
      </c>
      <c r="N6" s="2">
        <v>227</v>
      </c>
      <c r="O6" s="3" t="s">
        <v>49</v>
      </c>
      <c r="P6" s="11" t="s">
        <v>54</v>
      </c>
      <c r="Q6" s="11" t="s">
        <v>59</v>
      </c>
      <c r="R6" s="2" t="s">
        <v>61</v>
      </c>
      <c r="S6" s="13" t="s">
        <v>41</v>
      </c>
      <c r="T6" s="2">
        <v>4.4000000000000004</v>
      </c>
      <c r="U6" s="3" t="s">
        <v>62</v>
      </c>
      <c r="V6" s="11" t="s">
        <v>59</v>
      </c>
      <c r="W6" s="4" t="s">
        <v>68</v>
      </c>
      <c r="X6" s="13" t="s">
        <v>41</v>
      </c>
      <c r="Y6" s="2">
        <v>3.6</v>
      </c>
      <c r="Z6" s="3" t="s">
        <v>62</v>
      </c>
      <c r="AA6" s="2">
        <v>720</v>
      </c>
      <c r="AB6" s="3" t="s">
        <v>85</v>
      </c>
      <c r="AC6" s="11" t="s">
        <v>59</v>
      </c>
      <c r="AD6" s="14" t="s">
        <v>67</v>
      </c>
      <c r="AE6" s="13" t="s">
        <v>41</v>
      </c>
      <c r="AF6" s="2">
        <v>2</v>
      </c>
      <c r="AG6" s="3" t="s">
        <v>62</v>
      </c>
      <c r="AH6" s="11" t="s">
        <v>59</v>
      </c>
      <c r="AI6" s="27" t="s">
        <v>93</v>
      </c>
      <c r="AJ6" s="13" t="s">
        <v>41</v>
      </c>
      <c r="AK6" s="2">
        <v>5</v>
      </c>
      <c r="AL6" s="3" t="s">
        <v>62</v>
      </c>
      <c r="AN6" s="11">
        <v>5000</v>
      </c>
      <c r="AO6" s="1">
        <f>AF6/(AA6*10^-6)</f>
        <v>2777.7777777777778</v>
      </c>
      <c r="AP6" s="1">
        <f t="shared" si="3"/>
        <v>6944.4444444444453</v>
      </c>
      <c r="AQ6" s="1">
        <f t="shared" si="1"/>
        <v>6111.1111111111122</v>
      </c>
      <c r="AR6" s="1">
        <f t="shared" si="2"/>
        <v>6508.5413965888793</v>
      </c>
      <c r="AT6" s="28" t="s">
        <v>98</v>
      </c>
      <c r="AU6" s="30" t="s">
        <v>106</v>
      </c>
      <c r="AV6" s="29" t="s">
        <v>110</v>
      </c>
      <c r="AW6" s="4">
        <v>250</v>
      </c>
      <c r="AX6" s="3" t="s">
        <v>114</v>
      </c>
      <c r="AY6" s="28" t="s">
        <v>37</v>
      </c>
      <c r="AZ6" s="28" t="s">
        <v>113</v>
      </c>
      <c r="BA6" s="4">
        <v>2.2799999999999998</v>
      </c>
      <c r="BB6" s="3" t="s">
        <v>15</v>
      </c>
      <c r="BC6" s="1" t="s">
        <v>111</v>
      </c>
      <c r="BD6" s="28" t="s">
        <v>112</v>
      </c>
      <c r="BE6" s="4">
        <v>58</v>
      </c>
      <c r="BF6" s="3" t="s">
        <v>115</v>
      </c>
    </row>
    <row r="7" spans="1:58" x14ac:dyDescent="0.2">
      <c r="A7" s="1" t="s">
        <v>13</v>
      </c>
      <c r="B7" s="2">
        <v>0.5</v>
      </c>
      <c r="C7" s="6" t="s">
        <v>14</v>
      </c>
      <c r="D7" s="3"/>
      <c r="E7" s="21"/>
      <c r="F7" s="23"/>
      <c r="G7" s="10"/>
      <c r="H7" s="10"/>
      <c r="I7" s="11" t="s">
        <v>37</v>
      </c>
      <c r="J7" s="2" t="s">
        <v>29</v>
      </c>
      <c r="K7" s="13" t="s">
        <v>41</v>
      </c>
      <c r="L7" s="2">
        <v>3.2</v>
      </c>
      <c r="M7" s="3" t="s">
        <v>15</v>
      </c>
      <c r="N7" s="2">
        <v>308</v>
      </c>
      <c r="O7" s="3" t="s">
        <v>50</v>
      </c>
      <c r="P7" s="11" t="s">
        <v>56</v>
      </c>
      <c r="Q7" s="11" t="s">
        <v>59</v>
      </c>
      <c r="R7" s="2" t="s">
        <v>60</v>
      </c>
      <c r="S7" s="13" t="s">
        <v>41</v>
      </c>
      <c r="T7" s="2">
        <v>4.5999999999999996</v>
      </c>
      <c r="U7" s="3" t="s">
        <v>62</v>
      </c>
      <c r="V7" s="11" t="s">
        <v>64</v>
      </c>
      <c r="W7" s="4" t="s">
        <v>69</v>
      </c>
      <c r="X7" s="13" t="s">
        <v>41</v>
      </c>
      <c r="Y7" s="2">
        <v>3.4</v>
      </c>
      <c r="Z7" s="3" t="s">
        <v>73</v>
      </c>
      <c r="AA7" s="2">
        <v>680</v>
      </c>
      <c r="AB7" s="3" t="s">
        <v>84</v>
      </c>
      <c r="AC7" s="11" t="s">
        <v>64</v>
      </c>
      <c r="AD7" s="14" t="s">
        <v>78</v>
      </c>
      <c r="AE7" s="13" t="s">
        <v>41</v>
      </c>
      <c r="AF7" s="2">
        <v>3.2</v>
      </c>
      <c r="AG7" s="3" t="s">
        <v>73</v>
      </c>
      <c r="AH7" s="11" t="s">
        <v>59</v>
      </c>
      <c r="AI7" s="2" t="s">
        <v>94</v>
      </c>
      <c r="AJ7" s="13" t="s">
        <v>41</v>
      </c>
      <c r="AK7" s="2">
        <v>5.6</v>
      </c>
      <c r="AL7" s="3" t="s">
        <v>62</v>
      </c>
      <c r="AN7" s="11">
        <v>5000</v>
      </c>
      <c r="AO7" s="1">
        <f t="shared" si="0"/>
        <v>4705.8823529411775</v>
      </c>
      <c r="AP7" s="1">
        <f t="shared" si="3"/>
        <v>8235.2941176470595</v>
      </c>
      <c r="AQ7" s="1">
        <f t="shared" si="1"/>
        <v>6764.7058823529414</v>
      </c>
      <c r="AR7" s="1">
        <f t="shared" si="2"/>
        <v>6120.1917784367088</v>
      </c>
      <c r="AT7" s="28" t="s">
        <v>99</v>
      </c>
      <c r="AU7" s="30" t="s">
        <v>106</v>
      </c>
      <c r="AV7" s="29" t="s">
        <v>110</v>
      </c>
      <c r="AW7" s="4">
        <v>250</v>
      </c>
      <c r="AX7" s="3" t="s">
        <v>114</v>
      </c>
      <c r="AY7" s="28" t="s">
        <v>37</v>
      </c>
      <c r="AZ7" s="28" t="s">
        <v>113</v>
      </c>
      <c r="BA7" s="4">
        <v>2.2799999999999998</v>
      </c>
      <c r="BB7" s="3" t="s">
        <v>15</v>
      </c>
      <c r="BC7" s="1" t="s">
        <v>111</v>
      </c>
      <c r="BD7" s="28" t="s">
        <v>112</v>
      </c>
      <c r="BE7" s="4">
        <v>58</v>
      </c>
      <c r="BF7" s="3" t="s">
        <v>115</v>
      </c>
    </row>
    <row r="8" spans="1:58" x14ac:dyDescent="0.2">
      <c r="A8" s="7" t="s">
        <v>9</v>
      </c>
      <c r="B8" s="8">
        <v>227</v>
      </c>
      <c r="C8" s="9" t="s">
        <v>17</v>
      </c>
      <c r="D8" s="3" t="s">
        <v>7</v>
      </c>
      <c r="I8" s="11" t="s">
        <v>37</v>
      </c>
      <c r="J8" s="2" t="s">
        <v>30</v>
      </c>
      <c r="K8" s="13" t="s">
        <v>41</v>
      </c>
      <c r="L8" s="2">
        <v>2.1</v>
      </c>
      <c r="M8" s="3" t="s">
        <v>15</v>
      </c>
      <c r="N8" s="2">
        <v>476</v>
      </c>
      <c r="O8" s="3" t="s">
        <v>51</v>
      </c>
      <c r="P8" s="11" t="s">
        <v>57</v>
      </c>
      <c r="Q8" s="11" t="s">
        <v>59</v>
      </c>
      <c r="R8" s="2" t="s">
        <v>60</v>
      </c>
      <c r="S8" s="13" t="s">
        <v>41</v>
      </c>
      <c r="T8" s="2">
        <v>4.5999999999999996</v>
      </c>
      <c r="U8" s="3" t="s">
        <v>62</v>
      </c>
      <c r="V8" s="11" t="s">
        <v>64</v>
      </c>
      <c r="W8" s="4" t="s">
        <v>70</v>
      </c>
      <c r="X8" s="13" t="s">
        <v>41</v>
      </c>
      <c r="Y8" s="2">
        <v>2.7</v>
      </c>
      <c r="Z8" s="3" t="s">
        <v>73</v>
      </c>
      <c r="AA8" s="2">
        <v>540</v>
      </c>
      <c r="AB8" s="3" t="s">
        <v>84</v>
      </c>
      <c r="AC8" s="11" t="s">
        <v>59</v>
      </c>
      <c r="AD8" s="14" t="s">
        <v>79</v>
      </c>
      <c r="AE8" s="13" t="s">
        <v>41</v>
      </c>
      <c r="AF8" s="2">
        <v>3.5</v>
      </c>
      <c r="AG8" s="3" t="s">
        <v>62</v>
      </c>
      <c r="AH8" s="11" t="s">
        <v>59</v>
      </c>
      <c r="AI8" s="2" t="s">
        <v>77</v>
      </c>
      <c r="AJ8" s="13" t="s">
        <v>41</v>
      </c>
      <c r="AK8" s="2">
        <v>6.4</v>
      </c>
      <c r="AL8" s="3" t="s">
        <v>62</v>
      </c>
      <c r="AN8" s="11">
        <v>5000</v>
      </c>
      <c r="AO8" s="1">
        <f t="shared" si="0"/>
        <v>6481.4814814814818</v>
      </c>
      <c r="AP8" s="1">
        <f t="shared" si="3"/>
        <v>11851.851851851852</v>
      </c>
      <c r="AQ8" s="1">
        <f t="shared" si="1"/>
        <v>8518.5185185185182</v>
      </c>
      <c r="AR8" s="1">
        <f t="shared" si="2"/>
        <v>7337.6343541329443</v>
      </c>
    </row>
    <row r="9" spans="1:58" x14ac:dyDescent="0.2">
      <c r="I9" s="11" t="s">
        <v>38</v>
      </c>
      <c r="J9" s="2" t="s">
        <v>27</v>
      </c>
      <c r="K9" s="13" t="s">
        <v>41</v>
      </c>
      <c r="L9" s="2">
        <v>1.28</v>
      </c>
      <c r="M9" s="3" t="s">
        <v>45</v>
      </c>
      <c r="N9" s="2">
        <v>781</v>
      </c>
      <c r="O9" s="3" t="s">
        <v>51</v>
      </c>
      <c r="P9" s="11" t="s">
        <v>58</v>
      </c>
      <c r="Q9" s="11" t="s">
        <v>59</v>
      </c>
      <c r="R9" s="2" t="s">
        <v>60</v>
      </c>
      <c r="S9" s="13" t="s">
        <v>41</v>
      </c>
      <c r="T9" s="2">
        <v>4.5999999999999996</v>
      </c>
      <c r="U9" s="3" t="s">
        <v>62</v>
      </c>
      <c r="V9" s="11" t="s">
        <v>63</v>
      </c>
      <c r="W9" s="4" t="s">
        <v>71</v>
      </c>
      <c r="X9" s="13" t="s">
        <v>41</v>
      </c>
      <c r="Y9" s="2">
        <v>2.25</v>
      </c>
      <c r="Z9" s="3" t="s">
        <v>72</v>
      </c>
      <c r="AA9" s="2">
        <v>450</v>
      </c>
      <c r="AB9" s="3" t="s">
        <v>83</v>
      </c>
      <c r="AC9" s="11" t="s">
        <v>59</v>
      </c>
      <c r="AD9" s="14" t="s">
        <v>61</v>
      </c>
      <c r="AE9" s="13" t="s">
        <v>41</v>
      </c>
      <c r="AF9" s="2">
        <v>3.8</v>
      </c>
      <c r="AG9" s="3" t="s">
        <v>62</v>
      </c>
      <c r="AH9" s="11" t="s">
        <v>59</v>
      </c>
      <c r="AI9" s="2" t="s">
        <v>95</v>
      </c>
      <c r="AJ9" s="13" t="s">
        <v>41</v>
      </c>
      <c r="AK9" s="2">
        <v>7.4</v>
      </c>
      <c r="AL9" s="3" t="s">
        <v>62</v>
      </c>
      <c r="AN9" s="11">
        <v>5000</v>
      </c>
      <c r="AO9" s="1">
        <f t="shared" si="0"/>
        <v>8444.4444444444434</v>
      </c>
      <c r="AP9" s="1">
        <f t="shared" si="3"/>
        <v>16444.444444444445</v>
      </c>
      <c r="AQ9" s="1">
        <f t="shared" si="1"/>
        <v>10222.222222222221</v>
      </c>
      <c r="AR9" s="1">
        <f t="shared" si="2"/>
        <v>9433.9811320566059</v>
      </c>
    </row>
  </sheetData>
  <mergeCells count="30">
    <mergeCell ref="AW2:AX2"/>
    <mergeCell ref="BA2:BB2"/>
    <mergeCell ref="BE2:BF2"/>
    <mergeCell ref="AW5:AX5"/>
    <mergeCell ref="BA5:BB5"/>
    <mergeCell ref="BE5:BF5"/>
    <mergeCell ref="AU1:AX1"/>
    <mergeCell ref="AY1:BB1"/>
    <mergeCell ref="BC1:BF1"/>
    <mergeCell ref="R2:S2"/>
    <mergeCell ref="T2:U2"/>
    <mergeCell ref="W2:X2"/>
    <mergeCell ref="Y2:Z2"/>
    <mergeCell ref="AA2:AB2"/>
    <mergeCell ref="AI1:AL1"/>
    <mergeCell ref="E6:E7"/>
    <mergeCell ref="F6:F7"/>
    <mergeCell ref="J1:M1"/>
    <mergeCell ref="J2:K2"/>
    <mergeCell ref="L2:M2"/>
    <mergeCell ref="N1:O1"/>
    <mergeCell ref="R1:U1"/>
    <mergeCell ref="W1:Z1"/>
    <mergeCell ref="AA1:AB1"/>
    <mergeCell ref="AD1:AG1"/>
    <mergeCell ref="AD2:AE2"/>
    <mergeCell ref="AF2:AG2"/>
    <mergeCell ref="AI2:AJ2"/>
    <mergeCell ref="AK2:AL2"/>
    <mergeCell ref="N2:O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Casado</dc:creator>
  <cp:lastModifiedBy>Usuario de Microsoft Office</cp:lastModifiedBy>
  <dcterms:created xsi:type="dcterms:W3CDTF">2016-12-07T15:24:36Z</dcterms:created>
  <dcterms:modified xsi:type="dcterms:W3CDTF">2016-12-20T21:39:30Z</dcterms:modified>
</cp:coreProperties>
</file>