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l castro\Downloads\"/>
    </mc:Choice>
  </mc:AlternateContent>
  <xr:revisionPtr revIDLastSave="0" documentId="13_ncr:1_{87DEAB74-A877-4349-AB3F-63193462C8BB}" xr6:coauthVersionLast="47" xr6:coauthVersionMax="47" xr10:uidLastSave="{00000000-0000-0000-0000-000000000000}"/>
  <bookViews>
    <workbookView xWindow="-120" yWindow="-120" windowWidth="29040" windowHeight="1584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2" i="13"/>
  <c r="J3" i="13"/>
  <c r="J4" i="13"/>
  <c r="J5" i="13"/>
  <c r="J6" i="13"/>
  <c r="J7" i="13"/>
  <c r="J8" i="13"/>
  <c r="J9" i="13"/>
  <c r="J10" i="13"/>
  <c r="J2" i="1"/>
  <c r="J3" i="1"/>
  <c r="J4" i="1"/>
  <c r="J5" i="1"/>
  <c r="J6" i="1"/>
  <c r="J7" i="1"/>
  <c r="J8" i="1"/>
  <c r="J9" i="1"/>
  <c r="J10" i="1"/>
  <c r="L2" i="5"/>
  <c r="L3" i="5"/>
  <c r="L4" i="5"/>
  <c r="L5" i="5"/>
  <c r="L6" i="5"/>
  <c r="L7" i="5"/>
  <c r="L8" i="5"/>
  <c r="L9" i="5"/>
  <c r="L10" i="5"/>
  <c r="K2" i="5"/>
  <c r="K3" i="5"/>
  <c r="K4" i="5"/>
  <c r="K5" i="5"/>
  <c r="K6" i="5"/>
  <c r="K7" i="5"/>
  <c r="K8" i="5"/>
  <c r="K9" i="5"/>
  <c r="K10" i="5"/>
  <c r="J2" i="5"/>
  <c r="J3" i="5"/>
  <c r="J4" i="5"/>
  <c r="J5" i="5"/>
  <c r="J6" i="5"/>
  <c r="J7" i="5"/>
  <c r="J8" i="5"/>
  <c r="J9" i="5"/>
  <c r="J10" i="5"/>
  <c r="L2" i="12"/>
  <c r="L3" i="12"/>
  <c r="L4" i="12"/>
  <c r="L5" i="12"/>
  <c r="L6" i="12"/>
  <c r="L7" i="12"/>
  <c r="L8" i="12"/>
  <c r="L9" i="12"/>
  <c r="L10" i="12"/>
  <c r="K2" i="12"/>
  <c r="K3" i="12"/>
  <c r="K4" i="12"/>
  <c r="K5" i="12"/>
  <c r="K6" i="12"/>
  <c r="K7" i="12"/>
  <c r="K8" i="12"/>
  <c r="K9" i="12"/>
  <c r="K10" i="12"/>
  <c r="J2" i="12"/>
  <c r="J3" i="12"/>
  <c r="J4" i="12"/>
  <c r="J5" i="12"/>
  <c r="J6" i="12"/>
  <c r="J7" i="12"/>
  <c r="J8" i="12"/>
  <c r="J9" i="12"/>
  <c r="J10" i="12"/>
  <c r="K2" i="7"/>
  <c r="K3" i="7"/>
  <c r="K4" i="7"/>
  <c r="K5" i="7"/>
  <c r="K6" i="7"/>
  <c r="K7" i="7"/>
  <c r="K8" i="7"/>
  <c r="K9" i="7"/>
  <c r="K10" i="7"/>
  <c r="J2" i="7"/>
  <c r="J3" i="7"/>
  <c r="J4" i="7"/>
  <c r="J5" i="7"/>
  <c r="J6" i="7"/>
  <c r="J7" i="7"/>
  <c r="J8" i="7"/>
  <c r="J9" i="7"/>
  <c r="J10" i="7"/>
  <c r="L2" i="7"/>
  <c r="L3" i="7"/>
  <c r="L4" i="7"/>
  <c r="L5" i="7"/>
  <c r="L6" i="7"/>
  <c r="L7" i="7"/>
  <c r="L8" i="7"/>
  <c r="L9" i="7"/>
  <c r="L10" i="7"/>
  <c r="J2" i="6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M2" i="4"/>
  <c r="M3" i="4"/>
  <c r="M4" i="4"/>
  <c r="M5" i="4"/>
  <c r="M6" i="4"/>
  <c r="M7" i="4"/>
  <c r="M8" i="4"/>
  <c r="M9" i="4"/>
  <c r="M10" i="4"/>
  <c r="L2" i="4"/>
  <c r="L3" i="4"/>
  <c r="L4" i="4"/>
  <c r="L5" i="4"/>
  <c r="L6" i="4"/>
  <c r="L7" i="4"/>
  <c r="L8" i="4"/>
  <c r="L9" i="4"/>
  <c r="L10" i="4"/>
  <c r="K2" i="4"/>
  <c r="K3" i="4"/>
  <c r="K4" i="4"/>
  <c r="K5" i="4"/>
  <c r="K6" i="4"/>
  <c r="K7" i="4"/>
  <c r="K8" i="4"/>
  <c r="K9" i="4"/>
  <c r="K10" i="4"/>
  <c r="K2" i="8"/>
  <c r="K3" i="8"/>
  <c r="K4" i="8"/>
  <c r="K5" i="8"/>
  <c r="K6" i="8"/>
  <c r="K7" i="8"/>
  <c r="K8" i="8"/>
  <c r="K9" i="8"/>
  <c r="K10" i="8"/>
  <c r="J2" i="2"/>
  <c r="J3" i="2"/>
  <c r="J4" i="2"/>
  <c r="J5" i="2"/>
  <c r="J6" i="2"/>
  <c r="J7" i="2"/>
  <c r="J8" i="2"/>
  <c r="J9" i="2"/>
  <c r="J10" i="2"/>
  <c r="J2" i="8"/>
  <c r="J3" i="8"/>
  <c r="J4" i="8"/>
  <c r="J5" i="8"/>
  <c r="J6" i="8"/>
  <c r="J7" i="8"/>
  <c r="J8" i="8"/>
  <c r="J9" i="8"/>
  <c r="J10" i="8"/>
  <c r="K2" i="9"/>
  <c r="K3" i="9"/>
  <c r="K4" i="9"/>
  <c r="K5" i="9"/>
  <c r="K6" i="9"/>
  <c r="K7" i="9"/>
  <c r="K8" i="9"/>
  <c r="K9" i="9"/>
  <c r="K10" i="9"/>
  <c r="J2" i="9"/>
  <c r="J3" i="9"/>
  <c r="J4" i="9"/>
  <c r="J5" i="9"/>
  <c r="J6" i="9"/>
  <c r="J7" i="9"/>
  <c r="J8" i="9"/>
  <c r="J9" i="9"/>
  <c r="J10" i="9"/>
  <c r="H11" i="1"/>
  <c r="H12" i="1"/>
</calcChain>
</file>

<file path=xl/sharedStrings.xml><?xml version="1.0" encoding="utf-8"?>
<sst xmlns="http://schemas.openxmlformats.org/spreadsheetml/2006/main" count="587" uniqueCount="93">
  <si>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</si>
  <si>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</si>
  <si>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</si>
  <si>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</si>
  <si>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</si>
  <si>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</si>
  <si>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</si>
  <si>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</si>
  <si>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</si>
  <si>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</si>
  <si>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</si>
  <si>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</si>
  <si>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</si>
  <si>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</si>
  <si>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</si>
  <si>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</si>
  <si>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</si>
  <si>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</si>
  <si>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</si>
  <si>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</si>
  <si>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</si>
  <si>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</si>
  <si>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</si>
  <si>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</si>
  <si>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</si>
  <si>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</si>
  <si>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</si>
  <si>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</si>
  <si>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</si>
  <si>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</si>
  <si>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</si>
  <si>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</si>
  <si>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</si>
  <si>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</si>
  <si>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</si>
  <si>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</si>
  <si>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</si>
  <si>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</si>
  <si>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</si>
  <si>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</si>
  <si>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</si>
  <si>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</si>
  <si>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</si>
  <si>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</si>
  <si>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</si>
  <si>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</si>
  <si>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</si>
  <si>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</si>
  <si>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</si>
  <si>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</si>
  <si>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</si>
  <si>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</si>
  <si>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</si>
  <si>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</si>
  <si>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</si>
  <si>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</si>
  <si>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</si>
  <si>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</si>
  <si>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</si>
  <si>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</si>
  <si>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</si>
  <si>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</si>
  <si>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</si>
  <si>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</si>
  <si>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</si>
  <si>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</si>
  <si>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</si>
  <si>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</si>
  <si>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</si>
  <si>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</si>
  <si>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</si>
  <si>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</si>
  <si>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</si>
  <si>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</si>
  <si>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</si>
  <si>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</si>
  <si>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</si>
  <si>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</si>
  <si>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</si>
  <si>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</si>
  <si>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</si>
  <si>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</si>
  <si>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</si>
  <si>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</si>
  <si>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</si>
  <si>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</si>
  <si>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</si>
  <si>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</si>
  <si>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Right2</t>
  </si>
  <si>
    <t>Column1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</si>
  <si>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Algunas Versiones de Excel no soportan esta Formula: [@Jobtitle]</t>
    </r>
  </si>
  <si>
    <t>Right3</t>
  </si>
  <si>
    <t>Utilizar @H2:H10, Cuando trabajamos en tablas.( Utilizar el @ para poder hacer que excel haga las formulas)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</si>
</sst>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3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7E6569-C2DB-4226-82E0-73C8EEEFD84C}" name="Table7" displayName="Table7" ref="A1:K10" totalsRowShown="0">
  <autoFilter ref="A1:K10" xr:uid="{C57E6569-C2DB-4226-82E0-73C8EEEFD84C}"/>
  <tableColumns count="11">
    <tableColumn id="1" xr3:uid="{29AA2128-C3D9-411D-BEB0-7A51950183CB}" name="EmployeeID"/>
    <tableColumn id="2" xr3:uid="{7ADEF778-C341-4609-B9AB-1E9ACEE058BE}" name="FirstName"/>
    <tableColumn id="3" xr3:uid="{F88EEFEB-A87B-4E0B-BD8E-A62BED21A532}" name="LastName"/>
    <tableColumn id="4" xr3:uid="{F290F499-7726-43F7-9BC8-26E13834166A}" name="Age"/>
    <tableColumn id="5" xr3:uid="{944B9FAE-EE7E-4D0B-8169-F1AA2BE829F6}" name="Gender"/>
    <tableColumn id="6" xr3:uid="{6A2AE515-BF0E-48D4-9CE6-13632BD3B1F2}" name="JobTitle"/>
    <tableColumn id="7" xr3:uid="{3BB24914-F0F0-46D0-B4B2-FBF2AB6E5551}" name="Salary"/>
    <tableColumn id="8" xr3:uid="{9F667905-8D3B-4902-BB85-9EF6A958B4ED}" name="StartDate" dataDxfId="47"/>
    <tableColumn id="9" xr3:uid="{59679643-8B59-4C59-9170-218C6A0BF6B6}" name="EndDate" dataDxfId="46"/>
    <tableColumn id="10" xr3:uid="{47F17AFE-0334-447F-8611-2A24DAA9AB84}" name="Max" dataDxfId="37">
      <calculatedColumnFormula>MAX(Table7[StartDate])</calculatedColumnFormula>
    </tableColumn>
    <tableColumn id="11" xr3:uid="{BD33A180-1A4D-4D7B-8D27-385E0892D7FA}" name="Min" dataDxfId="36">
      <calculatedColumnFormula>MIN(Table7[EndDate])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B15BBC-F547-4F01-BEC8-4F1ECE6B95EF}" name="Table10" displayName="Table10" ref="A1:J10" totalsRowShown="0">
  <autoFilter ref="A1:J10" xr:uid="{81B15BBC-F547-4F01-BEC8-4F1ECE6B95EF}"/>
  <tableColumns count="10">
    <tableColumn id="1" xr3:uid="{BE7AAB3F-D13B-4718-ABA8-5391EBBD4277}" name="EmployeeID"/>
    <tableColumn id="2" xr3:uid="{777C8A7D-82BA-45A6-B20B-8D5071080DCB}" name="FirstName"/>
    <tableColumn id="3" xr3:uid="{E5354508-B989-4708-BEE3-7D8436BF3D78}" name="LastName"/>
    <tableColumn id="4" xr3:uid="{286D0997-1ECE-4DA4-9428-1AD85F01B771}" name="Age"/>
    <tableColumn id="5" xr3:uid="{A0E38BA2-2042-4EB1-AD82-B581E33FDD82}" name="Gender"/>
    <tableColumn id="6" xr3:uid="{A613D8B1-8AF3-488C-8284-CEED88EF652F}" name="JobTitle"/>
    <tableColumn id="7" xr3:uid="{07D955E7-E155-4A09-931A-CC78D884542B}" name="Salary"/>
    <tableColumn id="8" xr3:uid="{BEFBC25C-EB33-4198-87B8-D95A1CB023E4}" name="StartDate" dataDxfId="41"/>
    <tableColumn id="9" xr3:uid="{B7695320-8DF2-44F3-B47C-D386020D2D9D}" name="EndDate" dataDxfId="40"/>
    <tableColumn id="10" xr3:uid="{5B50ABC5-7EFC-4385-91BD-1A3BE27F3BF9}" name="CONCATENATE(B2,&quot; &quot;,C2)" dataDxfId="2">
      <calculatedColumnFormula>_xlfn.CONCAT(Table10[[#This Row],[FirstName]]," ",Table10[[#This Row],[LastName]])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D7DC19-B0B3-4C80-BCDC-570174166277}" name="Table11" displayName="Table11" ref="A1:K10" totalsRowShown="0">
  <autoFilter ref="A1:K10" xr:uid="{E7D7DC19-B0B3-4C80-BCDC-570174166277}"/>
  <tableColumns count="11">
    <tableColumn id="1" xr3:uid="{C3569381-EB2E-4EF8-99AC-B66AFCF38C40}" name="EmployeeID"/>
    <tableColumn id="2" xr3:uid="{1CCD5511-82EE-4F0A-99C1-D7B167C59BD9}" name="FirstName"/>
    <tableColumn id="3" xr3:uid="{4F6F686B-569C-481D-8C25-C826AB79B27E}" name="LastName"/>
    <tableColumn id="4" xr3:uid="{3D749E21-0927-43E4-B2CD-F6603CF51313}" name="Age"/>
    <tableColumn id="5" xr3:uid="{1996DF76-27F4-4576-94E6-D59E6E6DF569}" name="Gender"/>
    <tableColumn id="6" xr3:uid="{43739BB7-C9AB-42EC-BA1F-959E6E0B1120}" name="JobTitle"/>
    <tableColumn id="7" xr3:uid="{BA2C34F4-6269-4129-BC88-112C316DC707}" name="Salary"/>
    <tableColumn id="8" xr3:uid="{96769A2F-4838-4834-B920-9A9A62F83CDA}" name="StartDate" dataDxfId="39"/>
    <tableColumn id="9" xr3:uid="{5A8673AE-B052-421B-9088-F7C558EC1EAA}" name="EndDate" dataDxfId="38"/>
    <tableColumn id="10" xr3:uid="{AED99942-4913-4AC5-9FA1-B65C57409677}" name="DAYS" dataDxfId="1">
      <calculatedColumnFormula>_xlfn.DAYS(Table11[[#This Row],[EndDate]],Table11[[#This Row],[StartDate]])</calculatedColumnFormula>
    </tableColumn>
    <tableColumn id="11" xr3:uid="{9B1271EA-0EF2-4AE2-A56B-A29A0792B382}" name="NETWORKDAYS" dataDxfId="0">
      <calculatedColumnFormula>NETWORKDAYS(Table11[[#This Row],[StartDate]],Table11[[#This Row],[EndDate]])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CC8308-A286-4EDB-A51E-74234BC5A50C}" name="Table6" displayName="Table6" ref="A1:L10" totalsRowShown="0">
  <autoFilter ref="A1:L10" xr:uid="{37CC8308-A286-4EDB-A51E-74234BC5A50C}"/>
  <tableColumns count="12">
    <tableColumn id="1" xr3:uid="{1DD1EA9F-0330-45B9-8E94-FDCD34AC8341}" name="EmployeeID"/>
    <tableColumn id="2" xr3:uid="{AE8AE021-9D4E-44D9-BA4D-D1B467694DA8}" name="FirstName"/>
    <tableColumn id="3" xr3:uid="{40659305-C3F7-4993-80A1-725D7F8948BC}" name="LastName"/>
    <tableColumn id="4" xr3:uid="{7F98A9AA-0994-455D-8C2C-84B427B6120F}" name="Age"/>
    <tableColumn id="5" xr3:uid="{B22E2AC2-33E5-44AB-8E37-0C6E5C5A3B3A}" name="Gender"/>
    <tableColumn id="6" xr3:uid="{FD4811AC-5BDC-43BA-B26A-A07CD7451B57}" name="JobTitle"/>
    <tableColumn id="7" xr3:uid="{294A0E1D-7448-4692-9B6C-50F4B36E5042}" name="Salary"/>
    <tableColumn id="8" xr3:uid="{808A0980-E132-48D1-9444-F6F1EE6B263D}" name="StartDate" dataDxfId="48"/>
    <tableColumn id="9" xr3:uid="{02BDBB47-100A-4AB5-B850-218B73FDEA71}" name="EndDate" dataDxfId="35"/>
    <tableColumn id="10" xr3:uid="{8E0623C9-DD74-40CE-9CC2-20C17BA716FA}" name="IF" dataDxfId="34">
      <calculatedColumnFormula>IF(Table6[[#This Row],[Gender]]="MALE","Hombre","Mujer")</calculatedColumnFormula>
    </tableColumn>
    <tableColumn id="13" xr3:uid="{86F5F93B-C553-4948-AF16-BB3CCD8FD093}" name="IFS" dataDxfId="32">
      <calculatedColumnFormula>_xlfn.IFS(Table6[[#This Row],[JobTitle]]="Salesman","Vendedor",Table6[[#This Row],[JobTitle]]="HR","Human Resource")</calculatedColumnFormula>
    </tableColumn>
    <tableColumn id="14" xr3:uid="{0971EB64-96E2-407F-B22A-3365A956207F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F08A55-657A-412A-9C6D-A8FCB2582341}" name="Table5" displayName="Table5" ref="A1:J10" totalsRowShown="0">
  <autoFilter ref="A1:J10" xr:uid="{FFF08A55-657A-412A-9C6D-A8FCB2582341}"/>
  <tableColumns count="10">
    <tableColumn id="1" xr3:uid="{799EC35E-22C2-4BC0-A416-BB2AC6DFCFD7}" name="EmployeeID"/>
    <tableColumn id="2" xr3:uid="{64B35D72-3990-48E5-B9D9-DF6B05F9DB38}" name="FirstName"/>
    <tableColumn id="3" xr3:uid="{53C0E4EB-A5DF-4FBA-8BB0-C8D1A90D5116}" name="LastName"/>
    <tableColumn id="4" xr3:uid="{75D9D5D1-D4B7-4EF7-AC10-84DAE585F058}" name="Age"/>
    <tableColumn id="5" xr3:uid="{1E0AB9F3-418D-4E21-83B0-0B5E66ABEA79}" name="Gender"/>
    <tableColumn id="6" xr3:uid="{663BB2ED-3227-4231-B105-C00FB15821BD}" name="JobTitle"/>
    <tableColumn id="7" xr3:uid="{6BF755E5-5334-49D5-8016-9AA29F6692DD}" name="Salary"/>
    <tableColumn id="8" xr3:uid="{1724D61C-83F9-436E-A2B9-7D9E740A407D}" name="StartDate" dataDxfId="50"/>
    <tableColumn id="9" xr3:uid="{7F3F9EAB-6AD0-4ACC-8E67-D5946D6465CD}" name="EndDate" dataDxfId="49"/>
    <tableColumn id="10" xr3:uid="{8731DF23-5267-4CFD-80E7-0BE232CE7CE5}" name="LEN(B2)" dataDxfId="33">
      <calculatedColumnFormula>LEN(Table5[[#This Row],[JobTitle]])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2E425-C344-41CD-B04A-D353D4B222BF}" name="Table4" displayName="Table4" ref="A1:N10" totalsRowShown="0">
  <autoFilter ref="A1:N10" xr:uid="{E412E425-C344-41CD-B04A-D353D4B222BF}"/>
  <tableColumns count="14">
    <tableColumn id="1" xr3:uid="{EA20C5BD-2836-4B58-B7E1-C399F42E69FF}" name="EmployeeID"/>
    <tableColumn id="2" xr3:uid="{43E95682-38B5-4347-BF48-3EA7380553AA}" name="FirstName"/>
    <tableColumn id="3" xr3:uid="{F0428008-AE7B-4B83-99C2-79C23CB7B218}" name="LastName"/>
    <tableColumn id="4" xr3:uid="{655F9D51-8648-4C56-AC43-C0280646C32A}" name="Age"/>
    <tableColumn id="5" xr3:uid="{56A3E331-0C7B-40C9-86C3-34D06E097C16}" name="Gender"/>
    <tableColumn id="6" xr3:uid="{F41E2011-2074-40E9-805C-C0860124F3DA}" name="JobTitle"/>
    <tableColumn id="7" xr3:uid="{817939E7-EEDC-4459-A1E5-5929FB885627}" name="Salary"/>
    <tableColumn id="8" xr3:uid="{D921242C-A9D8-4E27-A954-255110CE359D}" name="StartDate" dataDxfId="53"/>
    <tableColumn id="9" xr3:uid="{F530C52C-D974-4B00-948C-3E716249B9B4}" name="EndDate" dataDxfId="52"/>
    <tableColumn id="10" xr3:uid="{96FED3A6-91C8-4F55-A66C-4E424E921BD2}" name="Email" dataDxfId="51"/>
    <tableColumn id="11" xr3:uid="{29661E41-E643-4710-8DB0-F1ABE4E813A2}" name="Left" dataDxfId="31">
      <calculatedColumnFormula>LEFT(Table4[[#This Row],[FirstName]],3)</calculatedColumnFormula>
    </tableColumn>
    <tableColumn id="12" xr3:uid="{29ED0394-37DE-4DD9-887E-AE01C3083AC3}" name="Right" dataDxfId="30">
      <calculatedColumnFormula>RIGHT(Table4[[#This Row],[LastName]],3)</calculatedColumnFormula>
    </tableColumn>
    <tableColumn id="13" xr3:uid="{B2DC97B3-B18D-4AB5-85D4-77DB65CE9212}" name="Right2" dataDxfId="29">
      <calculatedColumnFormula>RIGHT(H2:H10,4)</calculatedColumnFormula>
    </tableColumn>
    <tableColumn id="14" xr3:uid="{A20EB27B-C45B-48B6-B2D5-6D1A6EEA906E}" name="Right3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524B8-FCC4-4C3C-A6D0-C4C4DB708DCE}" name="Table3" displayName="Table3" ref="A1:J10" totalsRowShown="0" headerRowDxfId="17" dataDxfId="16">
  <autoFilter ref="A1:J10" xr:uid="{35E524B8-FCC4-4C3C-A6D0-C4C4DB708DCE}"/>
  <tableColumns count="10">
    <tableColumn id="1" xr3:uid="{7908047C-0CB5-4544-ACD5-CF36D5103E8F}" name="EmployeeID" dataDxfId="27"/>
    <tableColumn id="2" xr3:uid="{D2A1FDA2-B83F-4CD8-AD1F-1C2F287F9614}" name="FirstName" dataDxfId="26"/>
    <tableColumn id="3" xr3:uid="{7795857C-738E-44AC-8D4B-5F3B572F6C8C}" name="LastName" dataDxfId="25"/>
    <tableColumn id="4" xr3:uid="{9BA7374B-7E39-42E3-9F34-257E60009C53}" name="Age" dataDxfId="24"/>
    <tableColumn id="5" xr3:uid="{71678814-450F-43AD-8723-ADBF58B0E77D}" name="Gender" dataDxfId="23"/>
    <tableColumn id="6" xr3:uid="{42DE9929-4AFA-449E-A4E1-D738E72AE72A}" name="JobTitle" dataDxfId="22"/>
    <tableColumn id="7" xr3:uid="{0EF5B8A7-E22D-460B-8120-53F339F2DF74}" name="Salary" dataDxfId="21"/>
    <tableColumn id="8" xr3:uid="{170F4161-3A16-4B92-9097-F22D7B2D08D5}" name="StartDate" dataDxfId="20"/>
    <tableColumn id="9" xr3:uid="{8190EA03-BDE4-4484-82B3-DFFA4034F2DD}" name="EndDate" dataDxfId="19"/>
    <tableColumn id="10" xr3:uid="{3A4D5AFC-C92D-4FA7-8FC9-9C750DABF149}" name="TEXT(H2,&quot;dd/mm/yyyy&quot;)" dataDxfId="18">
      <calculatedColumnFormula>TEXT(Table3[[#This Row],[StartDate]],"dd/mm/yyyy")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A20CE-D144-47E1-9618-8A083594900F}" name="Table2" displayName="Table2" ref="A1:K10" totalsRowShown="0">
  <autoFilter ref="A1:K10" xr:uid="{2D6A20CE-D144-47E1-9618-8A083594900F}"/>
  <tableColumns count="11">
    <tableColumn id="1" xr3:uid="{EBB589EF-34D4-4B06-9B77-FC5417F23180}" name="EmployeeID"/>
    <tableColumn id="2" xr3:uid="{2ECF6806-629A-45F8-A871-6BCCBD4CEFEB}" name="FirstName" dataDxfId="57"/>
    <tableColumn id="3" xr3:uid="{ACB28847-BCA7-490F-BB82-1D7EC0FE1FEE}" name="LastName" dataDxfId="56"/>
    <tableColumn id="4" xr3:uid="{E7ECBE1B-89C2-4403-A4AF-826727C22CE0}" name="Age"/>
    <tableColumn id="5" xr3:uid="{74F1D0B2-623F-40F3-9A99-A4D3530D24FB}" name="Gender"/>
    <tableColumn id="6" xr3:uid="{B2119AD7-5FD0-4D22-98C7-0988812070F3}" name="JobTitle"/>
    <tableColumn id="7" xr3:uid="{11C2E20F-6657-4C32-8A16-F7D07EB7532B}" name="Salary"/>
    <tableColumn id="8" xr3:uid="{93B8A5BD-E1D7-4B86-A7D2-9DB04F5ECACC}" name="StartDate" dataDxfId="55"/>
    <tableColumn id="9" xr3:uid="{B9324B47-32D1-407D-A8A8-645FFF65CC1B}" name="EndDate" dataDxfId="54"/>
    <tableColumn id="10" xr3:uid="{61014F39-3CC9-4EFF-8F14-0FC268D9DF7E}" name="TRIM(C2)" dataDxfId="15">
      <calculatedColumnFormula>TRIM(Table2[[#This Row],[LastName]])</calculatedColumnFormula>
    </tableColumn>
    <tableColumn id="11" xr3:uid="{9EF2CC4A-773B-4B32-B2CA-B39DCDCC14FE}" name="It just removes unwanted spaces on both sid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E694F-9DDC-472B-A09A-E8646EBCB538}" name="Table1" displayName="Table1" ref="A1:L10" totalsRowShown="0" headerRowDxfId="58">
  <autoFilter ref="A1:L10" xr:uid="{739E694F-9DDC-472B-A09A-E8646EBCB538}"/>
  <tableColumns count="12">
    <tableColumn id="1" xr3:uid="{0398AF6B-0F2B-4BD1-9CD9-7000C8F26920}" name="EmployeeID"/>
    <tableColumn id="2" xr3:uid="{7CB3C9E0-6AC6-40CA-BD7B-0B326D0FC228}" name="FirstName"/>
    <tableColumn id="3" xr3:uid="{75F60616-632B-4805-AEA4-637DBBCEF885}" name="LastName"/>
    <tableColumn id="4" xr3:uid="{9C9D01AD-D717-4C01-8C5C-F3B8B39FBC39}" name="Age"/>
    <tableColumn id="5" xr3:uid="{31107D01-2836-4285-9B70-A27F965B669A}" name="Gender"/>
    <tableColumn id="6" xr3:uid="{34841F1B-5B99-4B16-A549-652AB28B3774}" name="JobTitle"/>
    <tableColumn id="7" xr3:uid="{092D93B5-7FE5-4C2D-B67F-1EA21BE3F181}" name="Salary"/>
    <tableColumn id="8" xr3:uid="{89CA01C8-91BE-4541-9889-D20BE2ABB901}" name="StartDate" dataDxfId="60"/>
    <tableColumn id="9" xr3:uid="{91D5AF57-8CCF-4743-8097-90C98C2207FF}" name="EndDate" dataDxfId="59"/>
    <tableColumn id="10" xr3:uid="{28F9A102-DE1A-45F2-B3E0-A2AF54C1EFB4}" name="with 1 instance" dataDxfId="14">
      <calculatedColumnFormula>SUBSTITUTE(Table1[[#This Row],[EndDate]],"/","-",1)</calculatedColumnFormula>
    </tableColumn>
    <tableColumn id="11" xr3:uid="{2CD4F87E-58C4-4F5C-8C8C-AE978CEAFC2D}" name="with 2 instances" dataDxfId="13">
      <calculatedColumnFormula>SUBSTITUTE(Table1[[#This Row],[EndDate]],"/","-",2)</calculatedColumnFormula>
    </tableColumn>
    <tableColumn id="12" xr3:uid="{6F81C4CC-C088-48C6-9D69-8791F00C989B}" name="with NO instances">
      <calculatedColumnFormula>SUBSTITUTE(Table1[[#This Row],[StartDate]],"/","-")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0C71A0-8829-49E5-821C-80C3F58C770F}" name="Table8" displayName="Table8" ref="A1:L10" totalsRowShown="0">
  <autoFilter ref="A1:L10" xr:uid="{570C71A0-8829-49E5-821C-80C3F58C770F}"/>
  <tableColumns count="12">
    <tableColumn id="1" xr3:uid="{6C6B453E-3B15-49DE-85EB-460A49B848CF}" name="EmployeeID"/>
    <tableColumn id="2" xr3:uid="{24C66ADC-3750-4F01-A98D-4DD6500E1739}" name="FirstName"/>
    <tableColumn id="3" xr3:uid="{4E1FD876-98EC-4FCE-922C-1E69E56A44D6}" name="LastName"/>
    <tableColumn id="4" xr3:uid="{5F3F0617-3609-4D18-BBC9-4225F1EA9485}" name="Age"/>
    <tableColumn id="5" xr3:uid="{935B0F8F-34E7-4B8B-AEA7-B9B3A0F73A89}" name="Gender"/>
    <tableColumn id="6" xr3:uid="{582215FF-2B3D-41D5-B789-410455092548}" name="JobTitle"/>
    <tableColumn id="7" xr3:uid="{6C5C93E1-A907-4B8A-828A-37F1062674F1}" name="Salary"/>
    <tableColumn id="8" xr3:uid="{76E0BEFD-49AB-4FC2-B355-145F89FF2065}" name="StartDate" dataDxfId="45" totalsRowDxfId="10"/>
    <tableColumn id="9" xr3:uid="{328A9A43-0DBF-465E-8050-2CB7360866C5}" name="EndDate" dataDxfId="44" totalsRowDxfId="9"/>
    <tableColumn id="10" xr3:uid="{9E45C428-F873-4259-8788-31FD2B84D6CB}" name="SUM" dataDxfId="12" totalsRowDxfId="8">
      <calculatedColumnFormula>SUM(Table8[Age])</calculatedColumnFormula>
    </tableColumn>
    <tableColumn id="11" xr3:uid="{4930986A-5F45-44BE-BA4F-3785984D2784}" name="SUMIF" dataDxfId="11" totalsRowDxfId="7">
      <calculatedColumnFormula>SUMIF(Table8[Salary],"&gt;36000",Table8[Salary])</calculatedColumnFormula>
    </tableColumn>
    <tableColumn id="12" xr3:uid="{095DF91D-0196-4D98-951B-33CEA258F6C9}" name="SUMIFS" dataDxfId="6">
      <calculatedColumnFormula>SUMIFS(_xlfn.SINGLE(Table8[Salary]),_xlfn.SINGLE(Table8[Gender]),"Male",_xlfn.SINGLE(Table8[Age]),"&gt;29")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45D27E-31FB-4829-804D-61B04F97E6A6}" name="Table9" displayName="Table9" ref="A1:L10" totalsRowShown="0">
  <autoFilter ref="A1:L10" xr:uid="{E945D27E-31FB-4829-804D-61B04F97E6A6}"/>
  <tableColumns count="12">
    <tableColumn id="1" xr3:uid="{E8C2AD8B-E3B7-4666-8D2F-3D4EA6428F49}" name="EmployeeID"/>
    <tableColumn id="2" xr3:uid="{753EFAD1-A720-444F-A2EF-320F210048B5}" name="FirstName"/>
    <tableColumn id="3" xr3:uid="{D4AC1F44-15EE-406B-84B1-09EADA130B81}" name="LastName"/>
    <tableColumn id="4" xr3:uid="{F826BD30-416F-433F-BE88-13EBB433A87A}" name="Age"/>
    <tableColumn id="5" xr3:uid="{F6C8567F-FED9-49D4-9FDF-2EDBF9B6F94B}" name="Gender"/>
    <tableColumn id="6" xr3:uid="{17FCBBB5-6981-4491-A24D-80909997FBB2}" name="JobTitle"/>
    <tableColumn id="7" xr3:uid="{66AD7DA2-B4C5-4828-A394-91C8464E6457}" name="Salary"/>
    <tableColumn id="8" xr3:uid="{71326B0D-2019-4E21-AF8E-9117B9BE65CE}" name="StartDate" dataDxfId="43"/>
    <tableColumn id="9" xr3:uid="{697A9BFE-55D7-4140-8B1E-9494C356204D}" name="EndDate" dataDxfId="42"/>
    <tableColumn id="10" xr3:uid="{16D7C650-6052-4EC2-BC0F-C4626CD2CC96}" name="COUNT" dataDxfId="5">
      <calculatedColumnFormula>COUNT(Table9[Age])</calculatedColumnFormula>
    </tableColumn>
    <tableColumn id="11" xr3:uid="{47543D54-6672-410C-BC79-E993C71AD834}" name="COUNTIF" dataDxfId="4">
      <calculatedColumnFormula>COUNTIF(Table9[[#This Row],[Age]],"&gt;31")</calculatedColumnFormula>
    </tableColumn>
    <tableColumn id="12" xr3:uid="{E40ECFE7-44BD-4BBA-A2BB-E7ED391A3142}" name="COUNTIFS" dataDxfId="3">
      <calculatedColumnFormula>COUNTIFS(Table9[EmployeeID],"&gt;1001",Table9[Gender],"Male")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3.85546875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80</v>
      </c>
      <c r="K1" s="4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MAX(Table7[StartDate])</f>
        <v>37933</v>
      </c>
      <c r="K2" s="1">
        <f>MIN(Table7[EndDate])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MAX(Table7[StartDate])</f>
        <v>37933</v>
      </c>
      <c r="K3" s="1">
        <f>MIN(Table7[EndDate])</f>
        <v>40800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>
        <f>MAX(Table7[StartDate])</f>
        <v>37933</v>
      </c>
      <c r="K4" s="1">
        <f>MIN(Table7[EndDate])</f>
        <v>40800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>
        <f>MAX(Table7[StartDate])</f>
        <v>37933</v>
      </c>
      <c r="K5" s="1">
        <f>MIN(Table7[EndDate])</f>
        <v>40800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>
        <f>MAX(Table7[StartDate])</f>
        <v>37933</v>
      </c>
      <c r="K6" s="1">
        <f>MIN(Table7[EndDate])</f>
        <v>40800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>
        <f>MAX(Table7[StartDate])</f>
        <v>37933</v>
      </c>
      <c r="K7" s="1">
        <f>MIN(Table7[EndDate])</f>
        <v>40800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>
        <f>MAX(Table7[StartDate])</f>
        <v>37933</v>
      </c>
      <c r="K8" s="1">
        <f>MIN(Table7[EndDate])</f>
        <v>40800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>
        <f>MAX(Table7[StartDate])</f>
        <v>37933</v>
      </c>
      <c r="K9" s="1">
        <f>MIN(Table7[EndDate])</f>
        <v>40800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>
        <f>MAX(Table7[StartDate])</f>
        <v>37933</v>
      </c>
      <c r="K10" s="1">
        <f>MIN(Table7[EndDate])</f>
        <v>40800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"/>
    </sheetView>
  </sheetViews>
  <sheetFormatPr defaultRowHeight="15" x14ac:dyDescent="0.25"/>
  <cols>
    <col min="1" max="1" width="13.85546875" customWidth="1"/>
    <col min="2" max="2" width="12.28515625" customWidth="1"/>
    <col min="3" max="3" width="11.85546875" customWidth="1"/>
    <col min="4" max="5" width="10.7109375" customWidth="1"/>
    <col min="6" max="6" width="16.5703125" customWidth="1"/>
    <col min="8" max="8" width="14.28515625" customWidth="1"/>
    <col min="9" max="9" width="14.7109375" customWidth="1"/>
    <col min="10" max="10" width="25.570312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_xlfn.CONCAT(Table10[[#This Row],[FirstName]]," ",Table10[[#This Row],[LastName]])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_xlfn.CONCAT(Table10[[#This Row],[FirstName]]," ",Table10[[#This Row],[LastName]])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_xlfn.CONCAT(Table10[[#This Row],[FirstName]]," ",Table10[[#This Row],[LastName]])</f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_xlfn.CONCAT(Table10[[#This Row],[FirstName]]," ",Table10[[#This Row],[LastName]])</f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_xlfn.CONCAT(Table10[[#This Row],[FirstName]]," ",Table10[[#This Row],[LastName]])</f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_xlfn.CONCAT(Table10[[#This Row],[FirstName]]," ",Table10[[#This Row],[LastName]])</f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_xlfn.CONCAT(Table10[[#This Row],[FirstName]]," ",Table10[[#This Row],[LastName]])</f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_xlfn.CONCAT(Table10[[#This Row],[FirstName]]," ",Table10[[#This Row],[LastName]])</f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_xlfn.CONCAT(Table10[[#This Row],[FirstName]]," ",Table10[[#This Row],[LastName]])</f>
        <v>Kevin Malone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N6" sqref="N6"/>
    </sheetView>
  </sheetViews>
  <sheetFormatPr defaultRowHeight="15" x14ac:dyDescent="0.25"/>
  <cols>
    <col min="1" max="1" width="13.85546875" customWidth="1"/>
    <col min="2" max="2" width="12.28515625" customWidth="1"/>
    <col min="3" max="3" width="11.85546875" customWidth="1"/>
    <col min="5" max="5" width="9.85546875" customWidth="1"/>
    <col min="6" max="6" width="10.140625" customWidth="1"/>
    <col min="8" max="8" width="14.42578125" customWidth="1"/>
    <col min="9" max="9" width="13.28515625" customWidth="1"/>
    <col min="11" max="11" width="17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_xlfn.DAYS(Table11[[#This Row],[EndDate]],Table11[[#This Row],[StartDate]])</f>
        <v>5056</v>
      </c>
      <c r="K2">
        <f>NETWORKDAYS(Table11[[#This Row],[StartDate]],Table11[[#This Row],[EndDate]])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>_xlfn.DAYS(Table11[[#This Row],[EndDate]],Table11[[#This Row],[StartDate]])</f>
        <v>5851</v>
      </c>
      <c r="K3">
        <f>NETWORKDAYS(Table11[[#This Row],[StartDate]],Table11[[#This Row],[EndDate]])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>_xlfn.DAYS(Table11[[#This Row],[EndDate]],Table11[[#This Row],[StartDate]])</f>
        <v>6275</v>
      </c>
      <c r="K4">
        <f>NETWORKDAYS(Table11[[#This Row],[StartDate]],Table11[[#This Row],[EndDate]])</f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>_xlfn.DAYS(Table11[[#This Row],[EndDate]],Table11[[#This Row],[StartDate]])</f>
        <v>5811</v>
      </c>
      <c r="K5">
        <f>NETWORKDAYS(Table11[[#This Row],[StartDate]],Table11[[#This Row],[EndDate]])</f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>_xlfn.DAYS(Table11[[#This Row],[EndDate]],Table11[[#This Row],[StartDate]])</f>
        <v>5960</v>
      </c>
      <c r="K6">
        <f>NETWORKDAYS(Table11[[#This Row],[StartDate]],Table11[[#This Row],[EndDate]])</f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>_xlfn.DAYS(Table11[[#This Row],[EndDate]],Table11[[#This Row],[StartDate]])</f>
        <v>4511</v>
      </c>
      <c r="K7">
        <f>NETWORKDAYS(Table11[[#This Row],[StartDate]],Table11[[#This Row],[EndDate]])</f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>_xlfn.DAYS(Table11[[#This Row],[EndDate]],Table11[[#This Row],[StartDate]])</f>
        <v>3595</v>
      </c>
      <c r="K8">
        <f>NETWORKDAYS(Table11[[#This Row],[StartDate]],Table11[[#This Row],[EndDate]])</f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>_xlfn.DAYS(Table11[[#This Row],[EndDate]],Table11[[#This Row],[StartDate]])</f>
        <v>4700</v>
      </c>
      <c r="K9">
        <f>NETWORKDAYS(Table11[[#This Row],[StartDate]],Table11[[#This Row],[EndDate]])</f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>_xlfn.DAYS(Table11[[#This Row],[EndDate]],Table11[[#This Row],[StartDate]])</f>
        <v>4273</v>
      </c>
      <c r="K10">
        <f>NETWORKDAYS(Table11[[#This Row],[StartDate]],Table11[[#This Row],[EndDate]])</f>
        <v>3053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N13" sqref="N13"/>
    </sheetView>
  </sheetViews>
  <sheetFormatPr defaultColWidth="13.7109375" defaultRowHeight="15" x14ac:dyDescent="0.25"/>
  <cols>
    <col min="1" max="1" width="13.85546875" customWidth="1"/>
    <col min="4" max="4" width="7.7109375" customWidth="1"/>
    <col min="11" max="11" width="18.85546875" customWidth="1"/>
    <col min="12" max="12" width="66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82</v>
      </c>
      <c r="K1" s="5" t="s">
        <v>83</v>
      </c>
      <c r="L1" t="s">
        <v>89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6" t="str">
        <f>IF(Table6[[#This Row],[Gender]]="MALE","Hombre","Mujer")</f>
        <v>Hombre</v>
      </c>
      <c r="K2" s="6" t="str">
        <f>_xlfn.IFS(Table6[[#This Row],[JobTitle]]="Salesman","Vendedor",Table6[[#This Row],[JobTitle]]="HR","Human Resource")</f>
        <v>Vendedor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6" t="str">
        <f>IF(Table6[[#This Row],[Gender]]="MALE","Hombre","Mujer")</f>
        <v>Mujer</v>
      </c>
      <c r="K3" s="6" t="e">
        <f>_xlfn.IFS(Table6[[#This Row],[JobTitle]]="Salesman","Vendedor",Table6[[#This Row],[JobTitle]]="HR","Human Resource")</f>
        <v>#N/A</v>
      </c>
      <c r="L3" t="s">
        <v>90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6" t="str">
        <f>IF(Table6[[#This Row],[Gender]]="MALE","Hombre","Mujer")</f>
        <v>Hombre</v>
      </c>
      <c r="K4" s="6" t="str">
        <f>_xlfn.IFS(Table6[[#This Row],[JobTitle]]="Salesman","Vendedor",Table6[[#This Row],[JobTitle]]="HR","Human Resource")</f>
        <v>Vendedor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6" t="str">
        <f>IF(Table6[[#This Row],[Gender]]="MALE","Hombre","Mujer")</f>
        <v>Mujer</v>
      </c>
      <c r="K5" s="6" t="e">
        <f>_xlfn.IFS(Table6[[#This Row],[JobTitle]]="Salesman","Vendedor",Table6[[#This Row],[JobTitle]]="HR","Human Resource")</f>
        <v>#N/A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6" t="str">
        <f>IF(Table6[[#This Row],[Gender]]="MALE","Hombre","Mujer")</f>
        <v>Hombre</v>
      </c>
      <c r="K6" s="6" t="str">
        <f>_xlfn.IFS(Table6[[#This Row],[JobTitle]]="Salesman","Vendedor",Table6[[#This Row],[JobTitle]]="HR","Human Resource")</f>
        <v>Human Resource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6" t="str">
        <f>IF(Table6[[#This Row],[Gender]]="MALE","Hombre","Mujer")</f>
        <v>Hombre</v>
      </c>
      <c r="K7" s="6" t="e">
        <f>_xlfn.IFS(Table6[[#This Row],[JobTitle]]="Salesman","Vendedor",Table6[[#This Row],[JobTitle]]="HR","Human Resource")</f>
        <v>#N/A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6" t="str">
        <f>IF(Table6[[#This Row],[Gender]]="MALE","Hombre","Mujer")</f>
        <v>Mujer</v>
      </c>
      <c r="K8" s="6" t="e">
        <f>_xlfn.IFS(Table6[[#This Row],[JobTitle]]="Salesman","Vendedor",Table6[[#This Row],[JobTitle]]="HR","Human Resource")</f>
        <v>#N/A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6" t="str">
        <f>IF(Table6[[#This Row],[Gender]]="MALE","Hombre","Mujer")</f>
        <v>Hombre</v>
      </c>
      <c r="K9" s="6" t="str">
        <f>_xlfn.IFS(Table6[[#This Row],[JobTitle]]="Salesman","Vendedor",Table6[[#This Row],[JobTitle]]="HR","Human Resource")</f>
        <v>Vendedor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6" t="str">
        <f>IF(Table6[[#This Row],[Gender]]="MALE","Hombre","Mujer")</f>
        <v>Hombre</v>
      </c>
      <c r="K10" s="6" t="e">
        <f>_xlfn.IFS(Table6[[#This Row],[JobTitle]]="Salesman","Vendedor",Table6[[#This Row],[JobTitle]]="HR","Human Resource")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5" sqref="L5"/>
    </sheetView>
  </sheetViews>
  <sheetFormatPr defaultColWidth="10.85546875" defaultRowHeight="15" x14ac:dyDescent="0.25"/>
  <cols>
    <col min="1" max="1" width="13.85546875" customWidth="1"/>
    <col min="2" max="2" width="12.28515625" customWidth="1"/>
    <col min="3" max="3" width="11.85546875" customWidth="1"/>
    <col min="8" max="8" width="11.42578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LEN(Table5[[#This Row],[JobTitle]])</f>
        <v>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LEN(Table5[[#This Row],[JobTitle]])</f>
        <v>12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LEN(Table5[[#This Row],[JobTitle]])</f>
        <v>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LEN(Table5[[#This Row],[JobTitle]])</f>
        <v>10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LEN(Table5[[#This Row],[JobTitle]])</f>
        <v>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LEN(Table5[[#This Row],[JobTitle]])</f>
        <v>16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>LEN(Table5[[#This Row],[JobTitle]])</f>
        <v>18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>LEN(Table5[[#This Row],[JobTitle]])</f>
        <v>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>LEN(Table5[[#This Row],[JobTitle]])</f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N10"/>
  <sheetViews>
    <sheetView workbookViewId="0">
      <selection activeCell="N3" sqref="N3"/>
    </sheetView>
  </sheetViews>
  <sheetFormatPr defaultColWidth="14.5703125" defaultRowHeight="15" x14ac:dyDescent="0.25"/>
  <cols>
    <col min="4" max="4" width="8" customWidth="1"/>
    <col min="10" max="10" width="32.28515625" bestFit="1" customWidth="1"/>
    <col min="14" max="14" width="43.85546875" bestFit="1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88</v>
      </c>
      <c r="N1" t="s">
        <v>91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LEFT(Table4[[#This Row],[FirstName]],3)</f>
        <v>Jim</v>
      </c>
      <c r="L2" t="str">
        <f>RIGHT(Table4[[#This Row],[LastName]],3)</f>
        <v>ert</v>
      </c>
      <c r="M2" t="str">
        <f t="shared" ref="M2:M10" si="0">RIGHT(H2:H10,4)</f>
        <v>2001</v>
      </c>
      <c r="N2" s="7" t="s">
        <v>92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>LEFT(Table4[[#This Row],[FirstName]],3)</f>
        <v>Pam</v>
      </c>
      <c r="L3" t="str">
        <f>RIGHT(Table4[[#This Row],[LastName]],3)</f>
        <v>ley</v>
      </c>
      <c r="M3" t="str">
        <f t="shared" si="0"/>
        <v>1999</v>
      </c>
      <c r="N3" s="7"/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>LEFT(Table4[[#This Row],[FirstName]],3)</f>
        <v>Dwi</v>
      </c>
      <c r="L4" t="str">
        <f>RIGHT(Table4[[#This Row],[LastName]],3)</f>
        <v>ute</v>
      </c>
      <c r="M4" t="str">
        <f t="shared" si="0"/>
        <v>2000</v>
      </c>
      <c r="N4" s="7"/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>LEFT(Table4[[#This Row],[FirstName]],3)</f>
        <v>Ang</v>
      </c>
      <c r="L5" t="str">
        <f>RIGHT(Table4[[#This Row],[LastName]],3)</f>
        <v>tin</v>
      </c>
      <c r="M5" t="str">
        <f t="shared" si="0"/>
        <v>2000</v>
      </c>
      <c r="N5" s="7"/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>LEFT(Table4[[#This Row],[FirstName]],3)</f>
        <v>Tob</v>
      </c>
      <c r="L6" t="str">
        <f>RIGHT(Table4[[#This Row],[LastName]],3)</f>
        <v>son</v>
      </c>
      <c r="M6" t="str">
        <f t="shared" si="0"/>
        <v>2001</v>
      </c>
      <c r="N6" s="7"/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>LEFT(Table4[[#This Row],[FirstName]],3)</f>
        <v>Mic</v>
      </c>
      <c r="L7" t="str">
        <f>RIGHT(Table4[[#This Row],[LastName]],3)</f>
        <v>ott</v>
      </c>
      <c r="M7" t="str">
        <f t="shared" si="0"/>
        <v>2001</v>
      </c>
      <c r="N7" s="7"/>
    </row>
    <row r="8" spans="1:14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>LEFT(Table4[[#This Row],[FirstName]],3)</f>
        <v>Mer</v>
      </c>
      <c r="L8" t="str">
        <f>RIGHT(Table4[[#This Row],[LastName]],3)</f>
        <v>mer</v>
      </c>
      <c r="M8" t="str">
        <f t="shared" si="0"/>
        <v>2003</v>
      </c>
      <c r="N8" s="7"/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>LEFT(Table4[[#This Row],[FirstName]],3)</f>
        <v>Sta</v>
      </c>
      <c r="L9" t="str">
        <f>RIGHT(Table4[[#This Row],[LastName]],3)</f>
        <v>son</v>
      </c>
      <c r="M9" t="str">
        <f t="shared" si="0"/>
        <v>2002</v>
      </c>
      <c r="N9" s="7"/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>LEFT(Table4[[#This Row],[FirstName]],3)</f>
        <v>Kev</v>
      </c>
      <c r="L10" t="str">
        <f>RIGHT(Table4[[#This Row],[LastName]],3)</f>
        <v>one</v>
      </c>
      <c r="M10" t="str">
        <f t="shared" si="0"/>
        <v>2003</v>
      </c>
      <c r="N10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M4" sqref="M4"/>
    </sheetView>
  </sheetViews>
  <sheetFormatPr defaultColWidth="13.7109375" defaultRowHeight="15" x14ac:dyDescent="0.25"/>
  <cols>
    <col min="1" max="1" width="13.85546875" customWidth="1"/>
    <col min="4" max="4" width="7.7109375" customWidth="1"/>
    <col min="9" max="9" width="10.7109375" bestFit="1" customWidth="1"/>
    <col min="10" max="10" width="25" customWidth="1"/>
  </cols>
  <sheetData>
    <row r="1" spans="1:11" x14ac:dyDescent="0.25">
      <c r="A1" s="6" t="s">
        <v>20</v>
      </c>
      <c r="B1" s="6" t="s">
        <v>0</v>
      </c>
      <c r="C1" s="6" t="s">
        <v>1</v>
      </c>
      <c r="D1" s="6" t="s">
        <v>23</v>
      </c>
      <c r="E1" s="6" t="s">
        <v>24</v>
      </c>
      <c r="F1" s="6" t="s">
        <v>21</v>
      </c>
      <c r="G1" s="6" t="s">
        <v>22</v>
      </c>
      <c r="H1" s="6" t="s">
        <v>36</v>
      </c>
      <c r="I1" s="6" t="s">
        <v>37</v>
      </c>
      <c r="J1" s="6" t="s">
        <v>70</v>
      </c>
    </row>
    <row r="2" spans="1:11" x14ac:dyDescent="0.25">
      <c r="A2" s="6">
        <v>1001</v>
      </c>
      <c r="B2" s="6" t="s">
        <v>2</v>
      </c>
      <c r="C2" s="6" t="s">
        <v>3</v>
      </c>
      <c r="D2" s="6">
        <v>30</v>
      </c>
      <c r="E2" s="6" t="s">
        <v>26</v>
      </c>
      <c r="F2" s="6" t="s">
        <v>25</v>
      </c>
      <c r="G2" s="6">
        <v>45000</v>
      </c>
      <c r="H2" s="8">
        <v>37197</v>
      </c>
      <c r="I2" s="8">
        <v>42253</v>
      </c>
      <c r="J2" s="6" t="str">
        <f>TEXT(Table3[[#This Row],[StartDate]],"dd/mm/yyyy")</f>
        <v>02/11/2001</v>
      </c>
      <c r="K2" s="2"/>
    </row>
    <row r="3" spans="1:11" x14ac:dyDescent="0.25">
      <c r="A3" s="6">
        <v>1002</v>
      </c>
      <c r="B3" s="6" t="s">
        <v>4</v>
      </c>
      <c r="C3" s="6" t="s">
        <v>5</v>
      </c>
      <c r="D3" s="6">
        <v>30</v>
      </c>
      <c r="E3" s="6" t="s">
        <v>28</v>
      </c>
      <c r="F3" s="6" t="s">
        <v>27</v>
      </c>
      <c r="G3" s="6">
        <v>36000</v>
      </c>
      <c r="H3" s="8">
        <v>36436</v>
      </c>
      <c r="I3" s="8">
        <v>42287</v>
      </c>
      <c r="J3" s="6" t="str">
        <f>TEXT(Table3[[#This Row],[StartDate]],"dd/mm/yyyy")</f>
        <v>03/10/1999</v>
      </c>
      <c r="K3" s="2"/>
    </row>
    <row r="4" spans="1:11" x14ac:dyDescent="0.25">
      <c r="A4" s="6">
        <v>1003</v>
      </c>
      <c r="B4" s="6" t="s">
        <v>6</v>
      </c>
      <c r="C4" s="6" t="s">
        <v>7</v>
      </c>
      <c r="D4" s="6">
        <v>29</v>
      </c>
      <c r="E4" s="6" t="s">
        <v>26</v>
      </c>
      <c r="F4" s="6" t="s">
        <v>25</v>
      </c>
      <c r="G4" s="6">
        <v>63000</v>
      </c>
      <c r="H4" s="8">
        <v>36711</v>
      </c>
      <c r="I4" s="8">
        <v>42986</v>
      </c>
      <c r="J4" s="6" t="str">
        <f>TEXT(Table3[[#This Row],[StartDate]],"dd/mm/yyyy")</f>
        <v>04/07/2000</v>
      </c>
      <c r="K4" s="2"/>
    </row>
    <row r="5" spans="1:11" x14ac:dyDescent="0.25">
      <c r="A5" s="6">
        <v>1004</v>
      </c>
      <c r="B5" s="6" t="s">
        <v>13</v>
      </c>
      <c r="C5" s="6" t="s">
        <v>12</v>
      </c>
      <c r="D5" s="6">
        <v>31</v>
      </c>
      <c r="E5" s="6" t="s">
        <v>28</v>
      </c>
      <c r="F5" s="6" t="s">
        <v>29</v>
      </c>
      <c r="G5" s="6">
        <v>47000</v>
      </c>
      <c r="H5" s="8">
        <v>36530</v>
      </c>
      <c r="I5" s="8">
        <v>42341</v>
      </c>
      <c r="J5" s="6" t="str">
        <f>TEXT(Table3[[#This Row],[StartDate]],"dd/mm/yyyy")</f>
        <v>05/01/2000</v>
      </c>
      <c r="K5" s="2"/>
    </row>
    <row r="6" spans="1:11" x14ac:dyDescent="0.25">
      <c r="A6" s="6">
        <v>1005</v>
      </c>
      <c r="B6" s="6" t="s">
        <v>14</v>
      </c>
      <c r="C6" s="6" t="s">
        <v>15</v>
      </c>
      <c r="D6" s="6">
        <v>32</v>
      </c>
      <c r="E6" s="6" t="s">
        <v>26</v>
      </c>
      <c r="F6" s="6" t="s">
        <v>30</v>
      </c>
      <c r="G6" s="6">
        <v>50000</v>
      </c>
      <c r="H6" s="8">
        <v>37017</v>
      </c>
      <c r="I6" s="8">
        <v>42977</v>
      </c>
      <c r="J6" s="6" t="str">
        <f>TEXT(Table3[[#This Row],[StartDate]],"dd/mm/yyyy")</f>
        <v>06/05/2001</v>
      </c>
      <c r="K6" s="2"/>
    </row>
    <row r="7" spans="1:11" x14ac:dyDescent="0.25">
      <c r="A7" s="6">
        <v>1006</v>
      </c>
      <c r="B7" s="6" t="s">
        <v>8</v>
      </c>
      <c r="C7" s="6" t="s">
        <v>9</v>
      </c>
      <c r="D7" s="6">
        <v>35</v>
      </c>
      <c r="E7" s="6" t="s">
        <v>26</v>
      </c>
      <c r="F7" s="6" t="s">
        <v>31</v>
      </c>
      <c r="G7" s="6">
        <v>65000</v>
      </c>
      <c r="H7" s="8">
        <v>35040</v>
      </c>
      <c r="I7" s="8">
        <v>41528</v>
      </c>
      <c r="J7" s="6" t="str">
        <f>TEXT(Table3[[#This Row],[StartDate]],"dd/mm/yyyy")</f>
        <v>07/12/1995</v>
      </c>
      <c r="K7" s="2"/>
    </row>
    <row r="8" spans="1:11" x14ac:dyDescent="0.25">
      <c r="A8" s="6">
        <v>1007</v>
      </c>
      <c r="B8" s="6" t="s">
        <v>33</v>
      </c>
      <c r="C8" s="6" t="s">
        <v>34</v>
      </c>
      <c r="D8" s="6">
        <v>32</v>
      </c>
      <c r="E8" s="6" t="s">
        <v>28</v>
      </c>
      <c r="F8" s="6" t="s">
        <v>32</v>
      </c>
      <c r="G8" s="6">
        <v>41000</v>
      </c>
      <c r="H8" s="8">
        <v>37933</v>
      </c>
      <c r="I8" s="8">
        <v>41551</v>
      </c>
      <c r="J8" s="6" t="str">
        <f>TEXT(Table3[[#This Row],[StartDate]],"dd/mm/yyyy")</f>
        <v>08/11/2003</v>
      </c>
      <c r="K8" s="2"/>
    </row>
    <row r="9" spans="1:11" x14ac:dyDescent="0.25">
      <c r="A9" s="6">
        <v>1008</v>
      </c>
      <c r="B9" s="6" t="s">
        <v>16</v>
      </c>
      <c r="C9" s="6" t="s">
        <v>17</v>
      </c>
      <c r="D9" s="6">
        <v>38</v>
      </c>
      <c r="E9" s="6" t="s">
        <v>26</v>
      </c>
      <c r="F9" s="6" t="s">
        <v>25</v>
      </c>
      <c r="G9" s="6">
        <v>48000</v>
      </c>
      <c r="H9" s="8">
        <v>37416</v>
      </c>
      <c r="I9" s="8">
        <v>42116</v>
      </c>
      <c r="J9" s="6" t="str">
        <f>TEXT(Table3[[#This Row],[StartDate]],"dd/mm/yyyy")</f>
        <v>09/06/2002</v>
      </c>
      <c r="K9" s="2"/>
    </row>
    <row r="10" spans="1:11" x14ac:dyDescent="0.25">
      <c r="A10" s="6">
        <v>1009</v>
      </c>
      <c r="B10" s="6" t="s">
        <v>10</v>
      </c>
      <c r="C10" s="6" t="s">
        <v>11</v>
      </c>
      <c r="D10" s="6">
        <v>31</v>
      </c>
      <c r="E10" s="6" t="s">
        <v>26</v>
      </c>
      <c r="F10" s="6" t="s">
        <v>29</v>
      </c>
      <c r="G10" s="6">
        <v>42000</v>
      </c>
      <c r="H10" s="8">
        <v>37843</v>
      </c>
      <c r="I10" s="8">
        <v>40800</v>
      </c>
      <c r="J10" s="6" t="str">
        <f>TEXT(Table3[[#This Row],[StartDate]],"dd/mm/yyyy")</f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3.85546875" customWidth="1"/>
    <col min="4" max="4" width="7.7109375" customWidth="1"/>
    <col min="11" max="11" width="44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TRIM(Table2[[#This Row],[LastName]])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TRIM(Table2[[#This Row],[LastName]])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TRIM(Table2[[#This Row],[LastName]])</f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TRIM(Table2[[#This Row],[LastName]])</f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TRIM(Table2[[#This Row],[LastName]])</f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TRIM(Table2[[#This Row],[LastName]])</f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TRIM(Table2[[#This Row],[LastName]])</f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TRIM(Table2[[#This Row],[LastName]])</f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TRIM(Table2[[#This Row],[LastName]])</f>
        <v>Malone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0" sqref="K20"/>
    </sheetView>
  </sheetViews>
  <sheetFormatPr defaultColWidth="13.7109375" defaultRowHeight="15" x14ac:dyDescent="0.25"/>
  <cols>
    <col min="1" max="1" width="13.85546875" customWidth="1"/>
    <col min="4" max="4" width="7.7109375" customWidth="1"/>
    <col min="10" max="10" width="16.42578125" customWidth="1"/>
    <col min="11" max="11" width="17.28515625" customWidth="1"/>
    <col min="12" max="12" width="19.140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71</v>
      </c>
      <c r="K1" s="3" t="s">
        <v>72</v>
      </c>
      <c r="L1" s="3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7" t="str">
        <f>SUBSTITUTE(Table1[[#This Row],[EndDate]],"/","-",1)</f>
        <v>9-6/2015</v>
      </c>
      <c r="K2" s="7" t="str">
        <f>SUBSTITUTE(Table1[[#This Row],[EndDate]],"/","-",2)</f>
        <v>9/6-2015</v>
      </c>
      <c r="L2" t="str">
        <f>SUBSTITUTE(Table1[[#This Row],[StartDate]],"/","-")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7" t="str">
        <f>SUBSTITUTE(Table1[[#This Row],[EndDate]],"/","-",1)</f>
        <v>10-10/2015</v>
      </c>
      <c r="K3" t="str">
        <f>SUBSTITUTE(Table1[[#This Row],[EndDate]],"/","-",2)</f>
        <v>10/10-2015</v>
      </c>
      <c r="L3" t="str">
        <f>SUBSTITUTE(Table1[[#This Row],[StartDate]],"/","-")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7" t="str">
        <f>SUBSTITUTE(Table1[[#This Row],[EndDate]],"/","-",1)</f>
        <v>9-8/2017</v>
      </c>
      <c r="K4" t="str">
        <f>SUBSTITUTE(Table1[[#This Row],[EndDate]],"/","-",2)</f>
        <v>9/8-2017</v>
      </c>
      <c r="L4" t="str">
        <f>SUBSTITUTE(Table1[[#This Row],[StartDate]],"/","-")</f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7" t="str">
        <f>SUBSTITUTE(Table1[[#This Row],[EndDate]],"/","-",1)</f>
        <v>12-3/2015</v>
      </c>
      <c r="K5" t="str">
        <f>SUBSTITUTE(Table1[[#This Row],[EndDate]],"/","-",2)</f>
        <v>12/3-2015</v>
      </c>
      <c r="L5" t="str">
        <f>SUBSTITUTE(Table1[[#This Row],[StartDate]],"/","-")</f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7" t="str">
        <f>SUBSTITUTE(Table1[[#This Row],[EndDate]],"/","-",1)</f>
        <v>8-30/2017</v>
      </c>
      <c r="K6" t="str">
        <f>SUBSTITUTE(Table1[[#This Row],[EndDate]],"/","-",2)</f>
        <v>8/30-2017</v>
      </c>
      <c r="L6" t="str">
        <f>SUBSTITUTE(Table1[[#This Row],[StartDate]],"/","-")</f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7" t="str">
        <f>SUBSTITUTE(Table1[[#This Row],[EndDate]],"/","-",1)</f>
        <v>9-11/2013</v>
      </c>
      <c r="K7" t="str">
        <f>SUBSTITUTE(Table1[[#This Row],[EndDate]],"/","-",2)</f>
        <v>9/11-2013</v>
      </c>
      <c r="L7" t="str">
        <f>SUBSTITUTE(Table1[[#This Row],[StartDate]],"/","-")</f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7" t="str">
        <f>SUBSTITUTE(Table1[[#This Row],[EndDate]],"/","-",1)</f>
        <v>9-11/2013</v>
      </c>
      <c r="K8" t="str">
        <f>SUBSTITUTE(Table1[[#This Row],[EndDate]],"/","-",2)</f>
        <v>9/11-2013</v>
      </c>
      <c r="L8" t="str">
        <f>SUBSTITUTE(Table1[[#This Row],[StartDate]],"/","-")</f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7" t="str">
        <f>SUBSTITUTE(Table1[[#This Row],[EndDate]],"/","-",1)</f>
        <v>4-22/2015</v>
      </c>
      <c r="K9" t="str">
        <f>SUBSTITUTE(Table1[[#This Row],[EndDate]],"/","-",2)</f>
        <v>4/22-2015</v>
      </c>
      <c r="L9" t="str">
        <f>SUBSTITUTE(Table1[[#This Row],[StartDate]],"/","-")</f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7" t="str">
        <f>SUBSTITUTE(Table1[[#This Row],[EndDate]],"/","-",1)</f>
        <v>4-22/2015</v>
      </c>
      <c r="K10" t="str">
        <f>SUBSTITUTE(Table1[[#This Row],[EndDate]],"/","-",2)</f>
        <v>4/22-2015</v>
      </c>
      <c r="L10" t="str">
        <f>SUBSTITUTE(Table1[[#This Row],[StartDate]],"/","-")</f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16" sqref="L16"/>
    </sheetView>
  </sheetViews>
  <sheetFormatPr defaultColWidth="13" defaultRowHeight="15" x14ac:dyDescent="0.25"/>
  <cols>
    <col min="1" max="1" width="13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SUM(Table8[Age])</f>
        <v>288</v>
      </c>
      <c r="K2">
        <f>SUMIF(Table8[Salary],"&gt;36000",Table8[Salary])</f>
        <v>401000</v>
      </c>
      <c r="L2">
        <f>SUMIFS(_xlfn.SINGLE(Table8[Salary]),_xlfn.SINGLE(Table8[Gender]),"Male",_xlfn.SINGLE(Table8[Age]),"&gt;29")</f>
        <v>45000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SUM(Table8[Age])</f>
        <v>288</v>
      </c>
      <c r="K3">
        <f>SUMIF(Table8[Salary],"&gt;36000",Table8[Salary])</f>
        <v>401000</v>
      </c>
      <c r="L3">
        <f>SUMIFS(_xlfn.SINGLE(Table8[Salary]),_xlfn.SINGLE(Table8[Gender]),"Male",_xlfn.SINGLE(Table8[Age]),"&gt;29")</f>
        <v>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SUM(Table8[Age])</f>
        <v>288</v>
      </c>
      <c r="K4">
        <f>SUMIF(Table8[Salary],"&gt;36000",Table8[Salary])</f>
        <v>401000</v>
      </c>
      <c r="L4">
        <f>SUMIFS(_xlfn.SINGLE(Table8[Salary]),_xlfn.SINGLE(Table8[Gender]),"Male",_xlfn.SINGLE(Table8[Age]),"&gt;29")</f>
        <v>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SUM(Table8[Age])</f>
        <v>288</v>
      </c>
      <c r="K5">
        <f>SUMIF(Table8[Salary],"&gt;36000",Table8[Salary])</f>
        <v>401000</v>
      </c>
      <c r="L5">
        <f>SUMIFS(_xlfn.SINGLE(Table8[Salary]),_xlfn.SINGLE(Table8[Gender]),"Male",_xlfn.SINGLE(Table8[Age]),"&gt;29")</f>
        <v>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SUM(Table8[Age])</f>
        <v>288</v>
      </c>
      <c r="K6">
        <f>SUMIF(Table8[Salary],"&gt;36000",Table8[Salary])</f>
        <v>401000</v>
      </c>
      <c r="L6">
        <f>SUMIFS(_xlfn.SINGLE(Table8[Salary]),_xlfn.SINGLE(Table8[Gender]),"Male",_xlfn.SINGLE(Table8[Age]),"&gt;29")</f>
        <v>50000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SUM(Table8[Age])</f>
        <v>288</v>
      </c>
      <c r="K7">
        <f>SUMIF(Table8[Salary],"&gt;36000",Table8[Salary])</f>
        <v>401000</v>
      </c>
      <c r="L7">
        <f>SUMIFS(_xlfn.SINGLE(Table8[Salary]),_xlfn.SINGLE(Table8[Gender]),"Male",_xlfn.SINGLE(Table8[Age]),"&gt;29")</f>
        <v>65000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>SUM(Table8[Age])</f>
        <v>288</v>
      </c>
      <c r="K8">
        <f>SUMIF(Table8[Salary],"&gt;36000",Table8[Salary])</f>
        <v>401000</v>
      </c>
      <c r="L8">
        <f>SUMIFS(_xlfn.SINGLE(Table8[Salary]),_xlfn.SINGLE(Table8[Gender]),"Male",_xlfn.SINGLE(Table8[Age]),"&gt;29")</f>
        <v>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>SUM(Table8[Age])</f>
        <v>288</v>
      </c>
      <c r="K9">
        <f>SUMIF(Table8[Salary],"&gt;36000",Table8[Salary])</f>
        <v>401000</v>
      </c>
      <c r="L9">
        <f>SUMIFS(_xlfn.SINGLE(Table8[Salary]),_xlfn.SINGLE(Table8[Gender]),"Male",_xlfn.SINGLE(Table8[Age]),"&gt;29")</f>
        <v>48000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>SUM(Table8[Age])</f>
        <v>288</v>
      </c>
      <c r="K10">
        <f>SUMIF(Table8[Salary],"&gt;36000",Table8[Salary])</f>
        <v>401000</v>
      </c>
      <c r="L10">
        <f>SUMIFS(_xlfn.SINGLE(Table8[Salary]),_xlfn.SINGLE(Table8[Gender]),"Male",_xlfn.SINGLE(Table8[Age]),"&gt;29")</f>
        <v>42000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O14" sqref="O14"/>
    </sheetView>
  </sheetViews>
  <sheetFormatPr defaultColWidth="13.7109375" defaultRowHeight="15" x14ac:dyDescent="0.25"/>
  <cols>
    <col min="1" max="1" width="13.85546875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COUNT(Table9[Age])</f>
        <v>9</v>
      </c>
      <c r="K2">
        <f>COUNTIF(Table9[[#This Row],[Age]],"&gt;31")</f>
        <v>0</v>
      </c>
      <c r="L2">
        <f>COUNTIFS(Table9[EmployeeID],"&gt;1001",Table9[Gender],"Male")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COUNT(Table9[Age])</f>
        <v>9</v>
      </c>
      <c r="K3">
        <f>COUNTIF(Table9[[#This Row],[Age]],"&gt;31")</f>
        <v>0</v>
      </c>
      <c r="L3">
        <f>COUNTIFS(Table9[EmployeeID],"&gt;1001",Table9[Gender],"Male")</f>
        <v>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COUNT(Table9[Age])</f>
        <v>9</v>
      </c>
      <c r="K4">
        <f>COUNTIF(Table9[[#This Row],[Age]],"&gt;31")</f>
        <v>0</v>
      </c>
      <c r="L4">
        <f>COUNTIFS(Table9[EmployeeID],"&gt;1001",Table9[Gender],"Male")</f>
        <v>5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COUNT(Table9[Age])</f>
        <v>9</v>
      </c>
      <c r="K5">
        <f>COUNTIF(Table9[[#This Row],[Age]],"&gt;31")</f>
        <v>0</v>
      </c>
      <c r="L5">
        <f>COUNTIFS(Table9[EmployeeID],"&gt;1001",Table9[Gender],"Male")</f>
        <v>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COUNT(Table9[Age])</f>
        <v>9</v>
      </c>
      <c r="K6">
        <f>COUNTIF(Table9[[#This Row],[Age]],"&gt;31")</f>
        <v>1</v>
      </c>
      <c r="L6">
        <f>COUNTIFS(Table9[EmployeeID],"&gt;1001",Table9[Gender],"Male")</f>
        <v>5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COUNT(Table9[Age])</f>
        <v>9</v>
      </c>
      <c r="K7">
        <f>COUNTIF(Table9[[#This Row],[Age]],"&gt;31")</f>
        <v>1</v>
      </c>
      <c r="L7">
        <f>COUNTIFS(Table9[EmployeeID],"&gt;1001",Table9[Gender],"Male")</f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>COUNT(Table9[Age])</f>
        <v>9</v>
      </c>
      <c r="K8">
        <f>COUNTIF(Table9[[#This Row],[Age]],"&gt;31")</f>
        <v>1</v>
      </c>
      <c r="L8">
        <f>COUNTIFS(Table9[EmployeeID],"&gt;1001",Table9[Gender],"Male")</f>
        <v>5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>COUNT(Table9[Age])</f>
        <v>9</v>
      </c>
      <c r="K9">
        <f>COUNTIF(Table9[[#This Row],[Age]],"&gt;31")</f>
        <v>1</v>
      </c>
      <c r="L9">
        <f>COUNTIFS(Table9[EmployeeID],"&gt;1001",Table9[Gender],"Male")</f>
        <v>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>COUNT(Table9[Age])</f>
        <v>9</v>
      </c>
      <c r="K10">
        <f>COUNTIF(Table9[[#This Row],[Age]],"&gt;31")</f>
        <v>0</v>
      </c>
      <c r="L10">
        <f>COUNTIFS(Table9[EmployeeID],"&gt;1001",Table9[Gender],"Male")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Juan L Castro (ClaroDom)</cp:lastModifiedBy>
  <dcterms:created xsi:type="dcterms:W3CDTF">2021-12-16T14:18:34Z</dcterms:created>
  <dcterms:modified xsi:type="dcterms:W3CDTF">2023-07-12T16:16:32Z</dcterms:modified>
</cp:coreProperties>
</file>