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C84DF3D6-2BD7-4ABF-A74D-CD91F10FC0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9" i="1"/>
  <c r="I26" i="1"/>
  <c r="J26" i="1"/>
  <c r="H26" i="1"/>
  <c r="C39" i="1"/>
  <c r="E39" i="1"/>
  <c r="H39" i="1"/>
  <c r="D39" i="1"/>
  <c r="L30" i="1"/>
  <c r="E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N26" i="1"/>
  <c r="L26" i="1"/>
  <c r="K26" i="1"/>
  <c r="G26" i="1"/>
  <c r="F26" i="1"/>
  <c r="D26" i="1"/>
  <c r="L41" i="1" s="1"/>
  <c r="B26" i="1"/>
  <c r="M3" i="1"/>
  <c r="K41" i="1" l="1"/>
  <c r="M26" i="1"/>
  <c r="K39" i="1" l="1"/>
  <c r="J39" i="1"/>
  <c r="A39" i="1"/>
  <c r="P39" i="1"/>
  <c r="J41" i="1"/>
  <c r="I39" i="1"/>
  <c r="I41" i="1"/>
  <c r="O39" i="1"/>
  <c r="N39" i="1"/>
  <c r="M39" i="1"/>
  <c r="L39" i="1"/>
</calcChain>
</file>

<file path=xl/sharedStrings.xml><?xml version="1.0" encoding="utf-8"?>
<sst xmlns="http://schemas.openxmlformats.org/spreadsheetml/2006/main" count="755" uniqueCount="358">
  <si>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</si>
  <si>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</si>
  <si>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</si>
  <si>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</si>
  <si>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</si>
  <si>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</si>
  <si>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</si>
  <si>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</si>
  <si>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</si>
  <si>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</si>
  <si>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</si>
  <si>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</si>
  <si>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</si>
  <si>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</si>
  <si>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</si>
  <si>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</si>
  <si>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</si>
  <si>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</si>
  <si>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</si>
  <si>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</si>
  <si>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</si>
  <si>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</si>
  <si>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</si>
  <si>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</si>
  <si>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</si>
  <si>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</si>
  <si>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</si>
  <si>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</si>
  <si>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</si>
  <si>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</si>
  <si>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</si>
  <si>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</si>
  <si>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</si>
  <si>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</si>
  <si>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</si>
  <si>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</si>
  <si>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</si>
  <si>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</si>
  <si>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</si>
  <si>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</si>
  <si>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</si>
  <si>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</si>
  <si>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</si>
  <si>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</si>
  <si>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</si>
  <si>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</si>
  <si>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</si>
  <si>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</si>
  <si>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</si>
  <si>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</si>
  <si>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</si>
  <si>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</si>
  <si>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</si>
  <si>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</si>
  <si>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</si>
  <si>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</si>
  <si>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</si>
  <si>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</si>
  <si>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</si>
  <si>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</si>
  <si>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</si>
  <si>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</si>
  <si>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</si>
  <si>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</si>
  <si>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</si>
  <si>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</si>
  <si>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</si>
  <si>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</si>
  <si>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</si>
  <si>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</si>
  <si>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</si>
  <si>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</si>
  <si>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</si>
  <si>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</si>
  <si>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</si>
  <si>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</si>
  <si>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</si>
  <si>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</si>
  <si>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</si>
  <si>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</si>
  <si>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</si>
  <si>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</si>
  <si>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</si>
  <si>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</si>
  <si>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</si>
  <si>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</si>
  <si>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</si>
  <si>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</si>
  <si>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</si>
  <si>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</si>
  <si>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</si>
  <si>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</si>
  <si>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</si>
  <si>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</si>
  <si>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</si>
  <si>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</si>
  <si>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</si>
  <si>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</si>
  <si>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</si>
  <si>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</si>
  <si>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</si>
  <si>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</si>
  <si>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</si>
  <si>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</si>
  <si>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</si>
  <si>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</si>
  <si>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</si>
  <si>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</si>
  <si>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</si>
  <si>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</si>
  <si>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</si>
  <si>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</si>
  <si>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</si>
  <si>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</si>
  <si>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</si>
  <si>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</si>
  <si>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</si>
  <si>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</si>
  <si>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</si>
  <si>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</si>
  <si>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</si>
  <si>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</si>
  <si>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</si>
  <si>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</si>
  <si>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</si>
  <si>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</si>
  <si>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</si>
  <si>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</si>
  <si>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</si>
  <si>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</si>
  <si>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</si>
  <si>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</si>
  <si>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</si>
  <si>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</si>
  <si>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</si>
  <si>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</si>
  <si>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</si>
  <si>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</si>
  <si>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</si>
  <si>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</si>
  <si>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</si>
  <si>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</si>
  <si>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</si>
  <si>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</si>
  <si>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</si>
  <si>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</si>
  <si>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</si>
  <si>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</si>
  <si>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</si>
  <si>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</si>
  <si>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</si>
  <si>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</si>
  <si>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</si>
  <si>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</si>
  <si>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</si>
  <si>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</si>
  <si>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</si>
  <si>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</si>
  <si>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</si>
  <si>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</si>
  <si>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</si>
  <si>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</si>
  <si>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</si>
  <si>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</si>
  <si>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</si>
  <si>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</si>
  <si>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</si>
  <si>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</si>
  <si>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</si>
  <si>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</si>
  <si>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</si>
  <si>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</si>
  <si>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</si>
  <si>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</si>
  <si>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</si>
  <si>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</si>
  <si>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</si>
  <si>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</si>
  <si>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</si>
  <si>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</si>
  <si>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</si>
  <si>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</si>
  <si>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</si>
  <si>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</si>
  <si>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</si>
  <si>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</si>
  <si>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</si>
  <si>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</si>
  <si>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</si>
  <si>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</si>
  <si>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</si>
  <si>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</si>
  <si>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</si>
  <si>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</si>
  <si>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</si>
  <si>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</si>
  <si>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</si>
  <si>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</si>
  <si>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</si>
  <si>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</si>
  <si>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</si>
  <si>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</si>
  <si>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</si>
  <si>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</si>
  <si>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</si>
  <si>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</si>
  <si>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</si>
  <si>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</si>
  <si>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</si>
  <si>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</si>
  <si>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</si>
  <si>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</si>
  <si>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</si>
  <si>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</si>
  <si>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</si>
  <si>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</si>
  <si>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</si>
  <si>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</si>
  <si>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</si>
  <si>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</si>
  <si>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</si>
  <si>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</si>
  <si>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</si>
  <si>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</si>
  <si>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</si>
  <si>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</si>
  <si>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</si>
  <si>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</si>
  <si>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</si>
  <si>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</si>
  <si>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</si>
  <si>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</si>
  <si>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</si>
  <si>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</si>
  <si>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</si>
  <si>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</si>
  <si>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</si>
  <si>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</si>
  <si>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</si>
  <si>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</si>
  <si>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</si>
  <si>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</si>
  <si>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</si>
  <si>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</si>
  <si>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</si>
  <si>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</si>
  <si>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</si>
  <si>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</si>
  <si>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</si>
  <si>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</si>
  <si>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</si>
  <si>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</si>
  <si>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</si>
  <si>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</si>
  <si>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</si>
  <si>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</si>
  <si>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</si>
  <si>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</si>
  <si>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</si>
  <si>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</si>
  <si>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</si>
  <si>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</si>
  <si>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</si>
  <si>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</si>
  <si>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</si>
  <si>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</si>
  <si>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</si>
  <si>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</si>
  <si>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</si>
  <si>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</si>
  <si>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</si>
  <si>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</si>
  <si>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</si>
  <si>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</si>
  <si>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</si>
  <si>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</si>
  <si>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</si>
  <si>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</si>
  <si>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</si>
  <si>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</si>
  <si>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</si>
  <si>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</si>
  <si>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</si>
  <si>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</si>
  <si>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</si>
  <si>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</si>
  <si>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</si>
  <si>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</si>
  <si>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</si>
  <si>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</si>
  <si>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</si>
  <si>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</si>
  <si>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</si>
  <si>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</si>
  <si>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</si>
  <si>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</si>
  <si>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</si>
  <si>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</si>
  <si>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</si>
  <si>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</si>
  <si>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</si>
  <si>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</si>
  <si>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</si>
  <si>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</si>
  <si>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</si>
  <si>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</si>
  <si>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</si>
  <si>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CEMENTO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</si>
  <si>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</si>
  <si>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</si>
  <si>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</si>
  <si>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</si>
  <si>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</si>
  <si>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</si>
  <si>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</si>
  <si>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</si>
  <si>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</si>
  <si>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</si>
  <si>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</si>
  <si>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</si>
  <si>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</si>
  <si>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</si>
  <si>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Cemento Pulir</t>
  </si>
  <si>
    <t>Desmoldante</t>
  </si>
  <si>
    <t>Tipo</t>
  </si>
  <si>
    <t>Documento</t>
  </si>
  <si>
    <t>Cemento Kilos Pulida</t>
  </si>
  <si>
    <t>HIERRO</t>
  </si>
  <si>
    <t>Pulir M50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</si>
  <si>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</si>
  <si>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</si>
  <si>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</si>
  <si>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</si>
  <si>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</si>
  <si>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</si>
  <si>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</si>
  <si>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</si>
  <si>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</si>
  <si>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</si>
  <si>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</si>
  <si>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</si>
  <si>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</si>
  <si>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</si>
  <si>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</si>
  <si>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</si>
  <si>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</si>
  <si>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</si>
  <si>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</si>
  <si>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</si>
  <si>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</si>
  <si>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</si>
  <si>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</si>
  <si>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</si>
  <si>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</si>
  <si>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</si>
  <si>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</si>
  <si>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</si>
  <si>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26/03/2024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</si>
</sst>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2" workbookViewId="0">
      <selection activeCell="E29" sqref="E29:F30"/>
    </sheetView>
  </sheetViews>
  <sheetFormatPr baseColWidth="10" defaultColWidth="9.140625" defaultRowHeight="15" x14ac:dyDescent="0.25"/>
  <cols>
    <col min="1" max="1" customWidth="true" width="13.85546875"/>
    <col min="3" max="3" bestFit="true" customWidth="true" width="9.42578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11.42578125"/>
    <col min="14" max="14" customWidth="true" width="12.85546875"/>
    <col min="15" max="15" customWidth="true" width="26.42578125"/>
    <col min="18" max="18" bestFit="true" customWidth="true" width="14.0"/>
  </cols>
  <sheetData>
    <row r="1" spans="1:18" ht="21" customHeight="1" x14ac:dyDescent="0.3">
      <c r="A1" s="68" t="s">
        <v>354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8" ht="33.75" customHeight="1" x14ac:dyDescent="0.25">
      <c r="A2" s="69" t="s">
        <v>0</v>
      </c>
      <c r="B2" s="69"/>
      <c r="C2" s="69"/>
      <c r="D2" s="69" t="s">
        <v>1</v>
      </c>
      <c r="E2" s="69"/>
      <c r="F2" s="69" t="s">
        <v>2</v>
      </c>
      <c r="G2" s="69"/>
      <c r="H2" s="69" t="s">
        <v>3</v>
      </c>
      <c r="I2" s="69"/>
      <c r="J2" s="69" t="s">
        <v>4</v>
      </c>
      <c r="K2" s="69"/>
      <c r="L2" s="69"/>
      <c r="M2" s="4" t="s">
        <v>5</v>
      </c>
      <c r="N2" s="4" t="s">
        <v>6</v>
      </c>
      <c r="O2" s="69" t="s">
        <v>7</v>
      </c>
      <c r="P2" s="69"/>
      <c r="R2" s="2" t="s">
        <v>304</v>
      </c>
    </row>
    <row r="3" spans="1:18" x14ac:dyDescent="0.25">
      <c r="A3" t="s" s="107">
        <v>357</v>
      </c>
      <c r="B3" s="71"/>
      <c r="C3" s="71"/>
      <c r="D3" s="72" t="s">
        <v>8</v>
      </c>
      <c r="E3" s="72"/>
      <c r="F3" t="s" s="107">
        <v>20</v>
      </c>
      <c r="G3" s="73"/>
      <c r="H3" s="74">
        <v>8</v>
      </c>
      <c r="I3" s="73"/>
      <c r="J3" t="s" s="107">
        <v>355</v>
      </c>
      <c r="K3" s="75"/>
      <c r="L3" s="73"/>
      <c r="M3" s="3" t="str">
        <f>+IF(EXACT(F3,"Tuberia"),"TC","PC")</f>
        <v>PC</v>
      </c>
      <c r="N3" s="3"/>
      <c r="O3" s="72"/>
      <c r="P3" s="72"/>
      <c r="R3" s="2" t="s">
        <v>305</v>
      </c>
    </row>
    <row r="4" spans="1:18" x14ac:dyDescent="0.25">
      <c r="A4" s="65" t="s">
        <v>259</v>
      </c>
      <c r="B4" s="66"/>
      <c r="C4" s="67"/>
      <c r="D4" s="65" t="s">
        <v>260</v>
      </c>
      <c r="E4" s="66"/>
      <c r="F4" s="66"/>
      <c r="G4" s="67"/>
      <c r="H4" s="65" t="s">
        <v>261</v>
      </c>
      <c r="I4" s="66"/>
      <c r="J4" s="66"/>
      <c r="K4" s="67"/>
      <c r="L4" s="65" t="s">
        <v>262</v>
      </c>
      <c r="M4" s="67"/>
      <c r="N4" s="3"/>
      <c r="O4" s="69" t="s">
        <v>263</v>
      </c>
      <c r="P4" s="69"/>
    </row>
    <row r="5" spans="1:18" x14ac:dyDescent="0.25">
      <c r="A5" s="84">
        <v>0.29166666666666669</v>
      </c>
      <c r="B5" s="85"/>
      <c r="C5" s="86"/>
      <c r="D5" s="84">
        <v>0.79166666666666663</v>
      </c>
      <c r="E5" s="85"/>
      <c r="F5" s="85"/>
      <c r="G5" s="86"/>
      <c r="H5" s="87"/>
      <c r="I5" s="88"/>
      <c r="J5" s="88"/>
      <c r="K5" s="89"/>
      <c r="L5" s="87"/>
      <c r="M5" s="89"/>
      <c r="N5" s="3"/>
      <c r="O5" t="n" s="107">
        <v>123.0</v>
      </c>
      <c r="P5" s="76"/>
    </row>
    <row r="6" spans="1:18" x14ac:dyDescent="0.25">
      <c r="A6" s="78" t="s">
        <v>264</v>
      </c>
      <c r="B6" s="78"/>
      <c r="C6" s="79" t="s">
        <v>268</v>
      </c>
      <c r="D6" s="79"/>
      <c r="E6" s="80" t="s">
        <v>289</v>
      </c>
      <c r="F6" s="80"/>
      <c r="G6" s="80"/>
      <c r="H6" s="80"/>
      <c r="I6" s="80"/>
      <c r="J6" s="80"/>
      <c r="K6" s="81" t="s">
        <v>296</v>
      </c>
      <c r="L6" s="81"/>
      <c r="M6" s="82" t="s">
        <v>299</v>
      </c>
      <c r="N6" s="83" t="s">
        <v>300</v>
      </c>
      <c r="O6" s="83"/>
      <c r="P6" s="83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3" t="s">
        <v>294</v>
      </c>
      <c r="J7" s="33" t="s">
        <v>295</v>
      </c>
      <c r="K7" s="36" t="s">
        <v>297</v>
      </c>
      <c r="L7" s="36" t="s">
        <v>298</v>
      </c>
      <c r="M7" s="82"/>
      <c r="N7" s="26" t="s">
        <v>301</v>
      </c>
      <c r="O7" s="26" t="s">
        <v>302</v>
      </c>
      <c r="P7" s="26" t="s">
        <v>303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4">
        <v>5000</v>
      </c>
      <c r="J8" s="34">
        <v>5000</v>
      </c>
      <c r="K8" s="37">
        <v>5000</v>
      </c>
      <c r="L8" s="37">
        <v>5000</v>
      </c>
      <c r="M8" s="40">
        <f t="shared" ref="M8:M25" si="0">SUM(E8:H8)</f>
        <v>20000</v>
      </c>
      <c r="N8" s="29">
        <v>1</v>
      </c>
      <c r="O8" s="29" t="s">
        <v>356</v>
      </c>
      <c r="P8" s="29">
        <v>1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4">
        <v>5000</v>
      </c>
      <c r="J9" s="34">
        <v>5000</v>
      </c>
      <c r="K9" s="37">
        <v>5000</v>
      </c>
      <c r="L9" s="37">
        <v>5000</v>
      </c>
      <c r="M9" s="40">
        <f t="shared" si="0"/>
        <v>20000</v>
      </c>
      <c r="N9" s="29">
        <v>1</v>
      </c>
      <c r="O9" s="29" t="s">
        <v>356</v>
      </c>
      <c r="P9" s="29">
        <v>1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4">
        <v>5000</v>
      </c>
      <c r="J10" s="34">
        <v>5000</v>
      </c>
      <c r="K10" s="37">
        <v>5000</v>
      </c>
      <c r="L10" s="37">
        <v>5000</v>
      </c>
      <c r="M10" s="40">
        <f t="shared" si="0"/>
        <v>20000</v>
      </c>
      <c r="N10" s="29">
        <v>1</v>
      </c>
      <c r="O10" s="29" t="s">
        <v>356</v>
      </c>
      <c r="P10" s="29">
        <v>1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4">
        <v>5000</v>
      </c>
      <c r="J11" s="34">
        <v>5000</v>
      </c>
      <c r="K11" s="37">
        <v>5000</v>
      </c>
      <c r="L11" s="37">
        <v>5000</v>
      </c>
      <c r="M11" s="40">
        <f t="shared" si="0"/>
        <v>20000</v>
      </c>
      <c r="N11" s="29"/>
      <c r="O11" s="29"/>
      <c r="P11" s="29"/>
    </row>
    <row r="12" spans="1:18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4">
        <v>5000</v>
      </c>
      <c r="J12" s="34">
        <v>5000</v>
      </c>
      <c r="K12" s="37">
        <v>5000</v>
      </c>
      <c r="L12" s="37">
        <v>5000</v>
      </c>
      <c r="M12" s="40">
        <f t="shared" si="0"/>
        <v>20000</v>
      </c>
      <c r="N12" s="29"/>
      <c r="O12" s="29"/>
      <c r="P12" s="29"/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4">
        <v>5000</v>
      </c>
      <c r="J13" s="34">
        <v>5000</v>
      </c>
      <c r="K13" s="37">
        <v>5000</v>
      </c>
      <c r="L13" s="37">
        <v>5000</v>
      </c>
      <c r="M13" s="40">
        <f t="shared" si="0"/>
        <v>20000</v>
      </c>
      <c r="N13" s="29"/>
      <c r="O13" s="29"/>
      <c r="P13" s="29"/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4">
        <v>5000</v>
      </c>
      <c r="J14" s="34">
        <v>5000</v>
      </c>
      <c r="K14" s="37">
        <v>5000</v>
      </c>
      <c r="L14" s="37">
        <v>5000</v>
      </c>
      <c r="M14" s="40">
        <f t="shared" si="0"/>
        <v>20000</v>
      </c>
      <c r="N14" s="29"/>
      <c r="O14" s="29"/>
      <c r="P14" s="29"/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4">
        <v>6000</v>
      </c>
      <c r="J15" s="34">
        <v>5000</v>
      </c>
      <c r="K15" s="37">
        <v>5000</v>
      </c>
      <c r="L15" s="37">
        <v>5000</v>
      </c>
      <c r="M15" s="40">
        <f t="shared" si="0"/>
        <v>10000</v>
      </c>
      <c r="N15" s="29"/>
      <c r="O15" s="29"/>
      <c r="P15" s="29"/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4"/>
      <c r="J16" s="34"/>
      <c r="K16" s="37"/>
      <c r="L16" s="38"/>
      <c r="M16" s="40">
        <f t="shared" si="0"/>
        <v>0</v>
      </c>
      <c r="N16" s="29"/>
      <c r="O16" s="29"/>
      <c r="P16" s="29"/>
    </row>
    <row r="17" spans="1:16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4"/>
      <c r="J17" s="34"/>
      <c r="K17" s="37"/>
      <c r="L17" s="38"/>
      <c r="M17" s="40">
        <f t="shared" si="0"/>
        <v>0</v>
      </c>
      <c r="N17" s="29"/>
      <c r="O17" s="29"/>
      <c r="P17" s="29"/>
    </row>
    <row r="18" spans="1:16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4"/>
      <c r="J18" s="34"/>
      <c r="K18" s="37"/>
      <c r="L18" s="38"/>
      <c r="M18" s="40">
        <f t="shared" si="0"/>
        <v>0</v>
      </c>
      <c r="N18" s="29"/>
      <c r="O18" s="29"/>
      <c r="P18" s="29"/>
    </row>
    <row r="19" spans="1:16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4"/>
      <c r="J19" s="34"/>
      <c r="K19" s="37"/>
      <c r="L19" s="38"/>
      <c r="M19" s="40">
        <f t="shared" si="0"/>
        <v>0</v>
      </c>
      <c r="N19" s="29"/>
      <c r="O19" s="29"/>
      <c r="P19" s="29"/>
    </row>
    <row r="20" spans="1:16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4"/>
      <c r="J20" s="34"/>
      <c r="K20" s="37"/>
      <c r="L20" s="38"/>
      <c r="M20" s="40">
        <f t="shared" si="0"/>
        <v>0</v>
      </c>
      <c r="N20" s="29"/>
      <c r="O20" s="29"/>
      <c r="P20" s="29"/>
    </row>
    <row r="21" spans="1:16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4"/>
      <c r="J21" s="34"/>
      <c r="K21" s="37"/>
      <c r="L21" s="38"/>
      <c r="M21" s="40">
        <f t="shared" si="0"/>
        <v>0</v>
      </c>
      <c r="N21" s="29"/>
      <c r="O21" s="29"/>
      <c r="P21" s="29"/>
    </row>
    <row r="22" spans="1:16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4"/>
      <c r="J22" s="34"/>
      <c r="K22" s="37"/>
      <c r="L22" s="37"/>
      <c r="M22" s="40">
        <f t="shared" si="0"/>
        <v>0</v>
      </c>
      <c r="N22" s="29"/>
      <c r="O22" s="29"/>
      <c r="P22" s="29"/>
    </row>
    <row r="23" spans="1:16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4"/>
      <c r="J23" s="34"/>
      <c r="K23" s="37"/>
      <c r="L23" s="37"/>
      <c r="M23" s="40">
        <f t="shared" si="0"/>
        <v>0</v>
      </c>
      <c r="N23" s="29"/>
      <c r="O23" s="29"/>
      <c r="P23" s="29"/>
    </row>
    <row r="24" spans="1:16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4"/>
      <c r="J24" s="34"/>
      <c r="K24" s="37"/>
      <c r="L24" s="37"/>
      <c r="M24" s="40">
        <f t="shared" si="0"/>
        <v>0</v>
      </c>
      <c r="N24" s="29"/>
      <c r="O24" s="29"/>
      <c r="P24" s="29"/>
    </row>
    <row r="25" spans="1:16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4"/>
      <c r="J25" s="34"/>
      <c r="K25" s="37"/>
      <c r="L25" s="37"/>
      <c r="M25" s="40">
        <f t="shared" si="0"/>
        <v>0</v>
      </c>
      <c r="N25" s="29"/>
      <c r="O25" s="29"/>
      <c r="P25" s="29"/>
    </row>
    <row r="26" spans="1:16" x14ac:dyDescent="0.25">
      <c r="A26" s="29" t="s">
        <v>267</v>
      </c>
      <c r="B26" s="29">
        <f>SUM(B8:B25)</f>
        <v>0</v>
      </c>
      <c r="C26" s="32"/>
      <c r="D26" s="32">
        <f t="shared" ref="D26:N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>SUM(H8:H25)</f>
        <v>36000</v>
      </c>
      <c r="I26" s="35">
        <f t="shared" ref="I26:J26" si="2">SUM(I8:I25)</f>
        <v>41000</v>
      </c>
      <c r="J26" s="35">
        <f t="shared" si="2"/>
        <v>40000</v>
      </c>
      <c r="K26" s="39">
        <f t="shared" si="1"/>
        <v>40000</v>
      </c>
      <c r="L26" s="39">
        <f t="shared" si="1"/>
        <v>40000</v>
      </c>
      <c r="M26" s="41">
        <f t="shared" si="1"/>
        <v>150000</v>
      </c>
      <c r="N26" s="29">
        <f t="shared" si="1"/>
        <v>3</v>
      </c>
      <c r="O26" s="29"/>
      <c r="P26" s="29"/>
    </row>
    <row r="27" spans="1:16" x14ac:dyDescent="0.25">
      <c r="A27" s="77"/>
      <c r="B27" s="77"/>
      <c r="C27" s="42"/>
      <c r="D27" s="77"/>
      <c r="E27" s="77"/>
      <c r="F27" s="42"/>
      <c r="G27" s="77"/>
      <c r="H27" s="77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90" t="s">
        <v>306</v>
      </c>
      <c r="B28" s="90"/>
      <c r="C28" s="90"/>
      <c r="D28" s="90"/>
      <c r="E28" s="90" t="s">
        <v>314</v>
      </c>
      <c r="F28" s="90"/>
      <c r="G28" s="90" t="s">
        <v>320</v>
      </c>
      <c r="H28" s="90"/>
      <c r="I28" s="90" t="s">
        <v>321</v>
      </c>
      <c r="J28" s="90"/>
      <c r="K28" s="93" t="s">
        <v>322</v>
      </c>
      <c r="L28" s="43" t="s">
        <v>323</v>
      </c>
      <c r="M28" s="43"/>
      <c r="N28" s="90" t="s">
        <v>329</v>
      </c>
      <c r="O28" s="90"/>
      <c r="P28" s="90"/>
    </row>
    <row r="29" spans="1:16" x14ac:dyDescent="0.25">
      <c r="A29" s="44"/>
      <c r="B29" s="45" t="s">
        <v>307</v>
      </c>
      <c r="C29" s="45" t="s">
        <v>295</v>
      </c>
      <c r="D29" s="45" t="s">
        <v>294</v>
      </c>
      <c r="E29" s="91">
        <v>2</v>
      </c>
      <c r="F29" s="92"/>
      <c r="G29" s="43" t="s">
        <v>324</v>
      </c>
      <c r="H29" s="43" t="s">
        <v>266</v>
      </c>
      <c r="I29" s="90"/>
      <c r="J29" s="90"/>
      <c r="K29" s="93"/>
      <c r="L29" s="47">
        <v>5</v>
      </c>
      <c r="M29" s="47"/>
      <c r="N29" s="43" t="s">
        <v>330</v>
      </c>
      <c r="O29" s="90" t="s">
        <v>331</v>
      </c>
      <c r="P29" s="90"/>
    </row>
    <row r="30" spans="1:16" x14ac:dyDescent="0.25">
      <c r="A30" s="46" t="s">
        <v>308</v>
      </c>
      <c r="B30" s="47">
        <v>116</v>
      </c>
      <c r="C30" s="47"/>
      <c r="D30" s="47"/>
      <c r="E30" s="91"/>
      <c r="F30" s="92"/>
      <c r="G30" s="47">
        <v>2</v>
      </c>
      <c r="H30" s="47">
        <v>60</v>
      </c>
      <c r="I30" s="47" t="s">
        <v>325</v>
      </c>
      <c r="J30" s="49" t="s">
        <v>316</v>
      </c>
      <c r="K30" s="51"/>
      <c r="L30" s="47">
        <f>IF(L29=0,0,((L29*1000)/1.25)+500)</f>
        <v>4500</v>
      </c>
      <c r="M30" s="47"/>
      <c r="N30" s="47" t="s">
        <v>8</v>
      </c>
      <c r="O30" s="91" t="s">
        <v>8</v>
      </c>
      <c r="P30" s="91"/>
    </row>
    <row r="31" spans="1:16" x14ac:dyDescent="0.25">
      <c r="A31" s="48" t="s">
        <v>309</v>
      </c>
      <c r="B31" s="47"/>
      <c r="C31" s="47"/>
      <c r="D31" s="47"/>
      <c r="E31" s="90" t="s">
        <v>315</v>
      </c>
      <c r="F31" s="90"/>
      <c r="G31" s="47"/>
      <c r="H31" s="47"/>
      <c r="I31" s="47" t="s">
        <v>325</v>
      </c>
      <c r="J31" s="49" t="s">
        <v>316</v>
      </c>
      <c r="K31" s="93" t="s">
        <v>326</v>
      </c>
      <c r="L31" s="52"/>
      <c r="M31" s="53"/>
      <c r="N31" s="43" t="s">
        <v>332</v>
      </c>
      <c r="O31" s="94">
        <v>0</v>
      </c>
      <c r="P31" s="94"/>
    </row>
    <row r="32" spans="1:16" ht="24" x14ac:dyDescent="0.25">
      <c r="A32" s="48" t="s">
        <v>310</v>
      </c>
      <c r="B32" s="47">
        <v>33</v>
      </c>
      <c r="C32" s="47"/>
      <c r="D32" s="47"/>
      <c r="E32" s="49" t="s">
        <v>316</v>
      </c>
      <c r="F32" s="47">
        <v>2199</v>
      </c>
      <c r="G32" s="47"/>
      <c r="H32" s="47"/>
      <c r="I32" s="47" t="s">
        <v>325</v>
      </c>
      <c r="J32" s="49" t="s">
        <v>316</v>
      </c>
      <c r="K32" s="93"/>
      <c r="L32" s="47"/>
      <c r="M32" s="47"/>
      <c r="N32" s="43" t="s">
        <v>330</v>
      </c>
      <c r="O32" s="90" t="s">
        <v>331</v>
      </c>
      <c r="P32" s="90"/>
    </row>
    <row r="33" spans="1:16" ht="24" x14ac:dyDescent="0.25">
      <c r="A33" s="48" t="s">
        <v>311</v>
      </c>
      <c r="B33" s="47">
        <v>2</v>
      </c>
      <c r="C33" s="47"/>
      <c r="D33" s="47"/>
      <c r="E33" s="49" t="s">
        <v>317</v>
      </c>
      <c r="F33" s="47">
        <v>14</v>
      </c>
      <c r="G33" s="47"/>
      <c r="H33" s="47"/>
      <c r="I33" s="90" t="s">
        <v>327</v>
      </c>
      <c r="J33" s="90"/>
      <c r="K33" s="51">
        <v>34</v>
      </c>
      <c r="L33" s="47"/>
      <c r="M33" s="47"/>
      <c r="N33" s="47" t="s">
        <v>8</v>
      </c>
      <c r="O33" s="91" t="s">
        <v>8</v>
      </c>
      <c r="P33" s="91"/>
    </row>
    <row r="34" spans="1:16" ht="24" x14ac:dyDescent="0.25">
      <c r="A34" s="48" t="s">
        <v>312</v>
      </c>
      <c r="B34" s="47"/>
      <c r="C34" s="47"/>
      <c r="D34" s="47"/>
      <c r="E34" s="91" t="s">
        <v>318</v>
      </c>
      <c r="F34" s="91"/>
      <c r="G34" s="47"/>
      <c r="H34" s="47"/>
      <c r="I34" s="91"/>
      <c r="J34" s="91"/>
      <c r="K34" s="50" t="s">
        <v>328</v>
      </c>
      <c r="L34" s="47"/>
      <c r="M34" s="47"/>
      <c r="N34" s="43" t="s">
        <v>332</v>
      </c>
      <c r="O34" s="91"/>
      <c r="P34" s="91"/>
    </row>
    <row r="35" spans="1:16" x14ac:dyDescent="0.25">
      <c r="A35" s="46" t="s">
        <v>313</v>
      </c>
      <c r="B35" s="47">
        <f>B30+B31-B32-B33-B34</f>
        <v>81</v>
      </c>
      <c r="C35" s="47"/>
      <c r="D35" s="47"/>
      <c r="E35" s="97" t="s">
        <v>319</v>
      </c>
      <c r="F35" s="98"/>
      <c r="G35" s="47"/>
      <c r="H35" s="47"/>
      <c r="I35" s="91"/>
      <c r="J35" s="91"/>
      <c r="K35" s="51">
        <v>0</v>
      </c>
      <c r="L35" s="47"/>
      <c r="M35" s="47"/>
      <c r="N35" s="47"/>
      <c r="O35" s="91"/>
      <c r="P35" s="91"/>
    </row>
    <row r="36" spans="1:16" x14ac:dyDescent="0.25">
      <c r="A36" s="77"/>
      <c r="B36" s="77"/>
      <c r="C36" s="42"/>
      <c r="D36" s="77"/>
      <c r="E36" s="77"/>
      <c r="F36" s="42"/>
      <c r="G36" s="77"/>
      <c r="H36" s="77"/>
      <c r="I36" s="42"/>
      <c r="J36" s="42"/>
      <c r="K36" s="42"/>
      <c r="L36" s="42"/>
      <c r="M36" s="42"/>
      <c r="N36" s="42"/>
      <c r="O36" s="42"/>
      <c r="P36" s="42"/>
    </row>
    <row r="37" spans="1:16" x14ac:dyDescent="0.25">
      <c r="A37" s="95" t="s">
        <v>333</v>
      </c>
      <c r="B37" s="95"/>
      <c r="C37" s="95"/>
      <c r="D37" s="95"/>
      <c r="E37" s="95"/>
      <c r="F37" s="95"/>
      <c r="G37" s="95"/>
      <c r="H37" s="95"/>
      <c r="I37" s="96" t="s">
        <v>334</v>
      </c>
      <c r="J37" s="96"/>
      <c r="K37" s="96"/>
      <c r="L37" s="96"/>
      <c r="M37" s="96"/>
      <c r="N37" s="96"/>
      <c r="O37" s="96"/>
      <c r="P37" s="96"/>
    </row>
    <row r="38" spans="1:16" ht="38.25" x14ac:dyDescent="0.25">
      <c r="A38" s="54" t="s">
        <v>335</v>
      </c>
      <c r="B38" s="54" t="s">
        <v>336</v>
      </c>
      <c r="C38" s="56" t="s">
        <v>350</v>
      </c>
      <c r="D38" s="56" t="s">
        <v>351</v>
      </c>
      <c r="E38" s="56" t="s">
        <v>352</v>
      </c>
      <c r="F38" s="56" t="s">
        <v>353</v>
      </c>
      <c r="G38" s="56" t="s">
        <v>337</v>
      </c>
      <c r="H38" s="54" t="s">
        <v>338</v>
      </c>
      <c r="I38" s="55" t="s">
        <v>339</v>
      </c>
      <c r="J38" s="55" t="s">
        <v>340</v>
      </c>
      <c r="K38" s="55" t="s">
        <v>341</v>
      </c>
      <c r="L38" s="55" t="s">
        <v>342</v>
      </c>
      <c r="M38" s="55" t="s">
        <v>343</v>
      </c>
      <c r="N38" s="55" t="s">
        <v>344</v>
      </c>
      <c r="O38" s="55" t="s">
        <v>345</v>
      </c>
      <c r="P38" s="55" t="s">
        <v>346</v>
      </c>
    </row>
    <row r="39" spans="1:16" x14ac:dyDescent="0.25">
      <c r="A39" s="57">
        <f>+IFERROR((M26/D26),0)</f>
        <v>10000</v>
      </c>
      <c r="B39" s="58">
        <f>D5-A5</f>
        <v>0.49999999999999994</v>
      </c>
      <c r="C39" s="64">
        <f>(HOUR(B39)*60)+(MINUTE(B39))-60</f>
        <v>660</v>
      </c>
      <c r="D39" s="47">
        <f>+COUNTA(B8:B25)*60</f>
        <v>0</v>
      </c>
      <c r="E39" s="59">
        <f>IFERROR(C39/D39,0)</f>
        <v>0</v>
      </c>
      <c r="F39" s="47">
        <v>5</v>
      </c>
      <c r="G39" s="47">
        <v>7</v>
      </c>
      <c r="H39" s="57">
        <f>IFERROR(H5/F39,0)</f>
        <v>0</v>
      </c>
      <c r="I39" s="60">
        <f>IFERROR(E26/$M$26,0)</f>
        <v>0.26</v>
      </c>
      <c r="J39" s="60">
        <f>IFERROR(F26/$M$26,0)</f>
        <v>0.25333333333333335</v>
      </c>
      <c r="K39" s="60">
        <f>IFERROR(G26/$M$26,0)</f>
        <v>0.24666666666666667</v>
      </c>
      <c r="L39" s="60">
        <f>IFERROR(H26/$M$26,0)</f>
        <v>0.24</v>
      </c>
      <c r="M39" s="60">
        <f>IFERROR(K33/$M$26,0)</f>
        <v>2.2666666666666666E-4</v>
      </c>
      <c r="N39" s="60">
        <f>IFERROR(I26/$M$26,0)</f>
        <v>0.27333333333333332</v>
      </c>
      <c r="O39" s="60">
        <f>IFERROR(D33/$M$26,0)</f>
        <v>0</v>
      </c>
      <c r="P39" s="60">
        <f>IFERROR(K26/$M$26,0)</f>
        <v>0.26666666666666666</v>
      </c>
    </row>
    <row r="40" spans="1:16" ht="25.5" x14ac:dyDescent="0.25">
      <c r="A40" s="61"/>
      <c r="B40" s="61"/>
      <c r="C40" s="61"/>
      <c r="D40" s="61"/>
      <c r="E40" s="61"/>
      <c r="F40" s="61"/>
      <c r="G40" s="61"/>
      <c r="H40" s="61"/>
      <c r="I40" s="62" t="s">
        <v>347</v>
      </c>
      <c r="J40" s="62" t="s">
        <v>348</v>
      </c>
      <c r="K40" s="62" t="s">
        <v>323</v>
      </c>
      <c r="L40" s="62" t="s">
        <v>349</v>
      </c>
      <c r="M40" s="61"/>
      <c r="N40" s="61"/>
      <c r="O40" s="61"/>
      <c r="P40" s="61"/>
    </row>
    <row r="41" spans="1:16" x14ac:dyDescent="0.25">
      <c r="A41" s="61"/>
      <c r="B41" s="61"/>
      <c r="C41" s="61"/>
      <c r="D41" s="61"/>
      <c r="E41" s="61"/>
      <c r="F41" s="61"/>
      <c r="G41" s="61"/>
      <c r="H41" s="61"/>
      <c r="I41" s="60">
        <f>IFERROR(L26/$M$26,0)</f>
        <v>0.26666666666666666</v>
      </c>
      <c r="J41" s="60">
        <f>IFERROR(E29/$M$26,0)</f>
        <v>1.3333333333333333E-5</v>
      </c>
      <c r="K41" s="63">
        <f>IFERROR(L30/D26,0)</f>
        <v>300</v>
      </c>
      <c r="L41" s="63">
        <f>IFERROR(H26/D26,0)</f>
        <v>2400</v>
      </c>
      <c r="M41" s="2"/>
      <c r="N41" s="61"/>
      <c r="O41" s="61"/>
      <c r="P41" s="61"/>
    </row>
  </sheetData>
  <mergeCells count="58">
    <mergeCell ref="A37:H37"/>
    <mergeCell ref="I37:P37"/>
    <mergeCell ref="O33:P33"/>
    <mergeCell ref="O34:P34"/>
    <mergeCell ref="O35:P35"/>
    <mergeCell ref="A36:B36"/>
    <mergeCell ref="D36:E36"/>
    <mergeCell ref="G36:H36"/>
    <mergeCell ref="I34:I35"/>
    <mergeCell ref="J34:J35"/>
    <mergeCell ref="E35:F35"/>
    <mergeCell ref="N28:P28"/>
    <mergeCell ref="O29:P29"/>
    <mergeCell ref="O30:P30"/>
    <mergeCell ref="O31:P31"/>
    <mergeCell ref="O32:P32"/>
    <mergeCell ref="G28:H28"/>
    <mergeCell ref="I28:J29"/>
    <mergeCell ref="K28:K29"/>
    <mergeCell ref="K31:K32"/>
    <mergeCell ref="I33:J33"/>
    <mergeCell ref="A28:D28"/>
    <mergeCell ref="E28:F28"/>
    <mergeCell ref="E29:F30"/>
    <mergeCell ref="E31:F31"/>
    <mergeCell ref="E34:F34"/>
    <mergeCell ref="J3:L3"/>
    <mergeCell ref="H2:I2"/>
    <mergeCell ref="O5:P5"/>
    <mergeCell ref="A27:B27"/>
    <mergeCell ref="D27:E27"/>
    <mergeCell ref="G27:H27"/>
    <mergeCell ref="A6:B6"/>
    <mergeCell ref="C6:D6"/>
    <mergeCell ref="E6:J6"/>
    <mergeCell ref="K6:L6"/>
    <mergeCell ref="M6:M7"/>
    <mergeCell ref="N6:P6"/>
    <mergeCell ref="A5:C5"/>
    <mergeCell ref="D5:G5"/>
    <mergeCell ref="H5:K5"/>
    <mergeCell ref="L5:M5"/>
    <mergeCell ref="H4:K4"/>
    <mergeCell ref="A1:P1"/>
    <mergeCell ref="A4:C4"/>
    <mergeCell ref="D4:G4"/>
    <mergeCell ref="A2:C2"/>
    <mergeCell ref="A3:C3"/>
    <mergeCell ref="D2:E2"/>
    <mergeCell ref="D3:E3"/>
    <mergeCell ref="F2:G2"/>
    <mergeCell ref="O2:P2"/>
    <mergeCell ref="O3:P3"/>
    <mergeCell ref="O4:P4"/>
    <mergeCell ref="L4:M4"/>
    <mergeCell ref="J2:L2"/>
    <mergeCell ref="F3:G3"/>
    <mergeCell ref="H3:I3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E35:F35" xr:uid="{FB065D7C-B20C-4A8C-BBDD-59A3B275D760}">
      <formula1>"Empleado 1, Empleado2, Empleado 3, Empleado 4"</formula1>
    </dataValidation>
    <dataValidation type="list" allowBlank="1" showInputMessage="1" showErrorMessage="1" sqref="N30:O30 N33:O33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99" t="s">
        <v>9</v>
      </c>
      <c r="B1" s="99"/>
      <c r="C1" s="99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2024-03-08T16:40:50Z</dcterms:modified>
</cp:coreProperties>
</file>