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Jdnar\Documents\Tesis\Aplicacion\ProcessEngine\src\main\java\templates\"/>
    </mc:Choice>
  </mc:AlternateContent>
  <xr:revisionPtr revIDLastSave="0" documentId="13_ncr:1_{B6086C50-7E17-48E0-9AC4-37B8B81ED2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tilla" sheetId="1" r:id="rId1"/>
    <sheet name="datos" sheetId="3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L8" i="1"/>
  <c r="K26" i="1"/>
  <c r="J26" i="1"/>
  <c r="I26" i="1"/>
  <c r="E35" i="1" l="1"/>
  <c r="B43" i="1"/>
  <c r="H26" i="1"/>
  <c r="C43" i="1"/>
  <c r="H43" i="1"/>
  <c r="D43" i="1"/>
  <c r="E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M26" i="1"/>
  <c r="G26" i="1"/>
  <c r="F26" i="1"/>
  <c r="D26" i="1"/>
  <c r="B26" i="1"/>
  <c r="M3" i="1"/>
  <c r="E43" i="1" l="1"/>
  <c r="K45" i="1"/>
  <c r="J45" i="1"/>
  <c r="L26" i="1"/>
  <c r="K43" i="1" l="1"/>
  <c r="J43" i="1"/>
  <c r="A43" i="1"/>
  <c r="P43" i="1"/>
  <c r="I45" i="1"/>
  <c r="I43" i="1"/>
  <c r="Q43" i="1"/>
  <c r="O43" i="1"/>
  <c r="N43" i="1"/>
  <c r="M43" i="1"/>
  <c r="L43" i="1"/>
</calcChain>
</file>

<file path=xl/sharedStrings.xml><?xml version="1.0" encoding="utf-8"?>
<sst xmlns="http://schemas.openxmlformats.org/spreadsheetml/2006/main" count="812" uniqueCount="389">
  <si>
    <t>Fecha</t>
  </si>
  <si>
    <t>Maquina</t>
  </si>
  <si>
    <t>Producto</t>
  </si>
  <si>
    <t>Referencia</t>
  </si>
  <si>
    <t>Responsable</t>
  </si>
  <si>
    <t>Linea</t>
  </si>
  <si>
    <t>Ref p1</t>
  </si>
  <si>
    <t>Complemento Ref</t>
  </si>
  <si>
    <t>Maquina 2</t>
  </si>
  <si>
    <t>PRODUCTOS</t>
  </si>
  <si>
    <t>Productos</t>
  </si>
  <si>
    <t xml:space="preserve">Linea </t>
  </si>
  <si>
    <t># Grupo</t>
  </si>
  <si>
    <t>Nombre</t>
  </si>
  <si>
    <t># Item</t>
  </si>
  <si>
    <t>Comple - 1</t>
  </si>
  <si>
    <t>Comple - 2</t>
  </si>
  <si>
    <t>Pref</t>
  </si>
  <si>
    <t>Identificación</t>
  </si>
  <si>
    <t>Ref P</t>
  </si>
  <si>
    <t>Tuberia</t>
  </si>
  <si>
    <t>Codo</t>
  </si>
  <si>
    <t>Tee</t>
  </si>
  <si>
    <t>Yee</t>
  </si>
  <si>
    <t>Sardinel</t>
  </si>
  <si>
    <t>Bordillo</t>
  </si>
  <si>
    <t>Topellanta</t>
  </si>
  <si>
    <t>Cuneta</t>
  </si>
  <si>
    <t>Separador</t>
  </si>
  <si>
    <t>New_Jersey</t>
  </si>
  <si>
    <t>Poste</t>
  </si>
  <si>
    <t>Alfajia</t>
  </si>
  <si>
    <t>Blocala</t>
  </si>
  <si>
    <t>Bloque_Calado</t>
  </si>
  <si>
    <t>Lavaderos</t>
  </si>
  <si>
    <t>PC</t>
  </si>
  <si>
    <t>Tubo</t>
  </si>
  <si>
    <t>T</t>
  </si>
  <si>
    <t>39 - T</t>
  </si>
  <si>
    <t>35*15*12*80</t>
  </si>
  <si>
    <t>8" x 8"</t>
  </si>
  <si>
    <t>8" x 6"</t>
  </si>
  <si>
    <t>35*20*80</t>
  </si>
  <si>
    <t>11*12*7*40</t>
  </si>
  <si>
    <t>22*30*80</t>
  </si>
  <si>
    <t>80*20*15*5</t>
  </si>
  <si>
    <t>65*35*15*100</t>
  </si>
  <si>
    <t>2.0</t>
  </si>
  <si>
    <t>100*20*5</t>
  </si>
  <si>
    <t>25*25*8</t>
  </si>
  <si>
    <t>20*20*10</t>
  </si>
  <si>
    <t>60*60*30</t>
  </si>
  <si>
    <t>40 - T</t>
  </si>
  <si>
    <t>35*15*12*40</t>
  </si>
  <si>
    <t>10" x 10"</t>
  </si>
  <si>
    <t>10" x 6"</t>
  </si>
  <si>
    <t>35*15*80</t>
  </si>
  <si>
    <t>16*15*12*40</t>
  </si>
  <si>
    <t>15*30*80</t>
  </si>
  <si>
    <t>165*18*19</t>
  </si>
  <si>
    <t>90*30*15*100</t>
  </si>
  <si>
    <t>2.2</t>
  </si>
  <si>
    <t>80*60*33</t>
  </si>
  <si>
    <t>41 - T</t>
  </si>
  <si>
    <t>45*15*12*80</t>
  </si>
  <si>
    <t>12" x 12"</t>
  </si>
  <si>
    <t>12" x 6"</t>
  </si>
  <si>
    <t>30*10*80</t>
  </si>
  <si>
    <t>15*20*15*50</t>
  </si>
  <si>
    <t>80*60*15*100</t>
  </si>
  <si>
    <t xml:space="preserve">2.5 </t>
  </si>
  <si>
    <t>60*58*3</t>
  </si>
  <si>
    <t>42 - T</t>
  </si>
  <si>
    <t>45*15*12*40</t>
  </si>
  <si>
    <t>14" x 14"</t>
  </si>
  <si>
    <t>14" x 6"</t>
  </si>
  <si>
    <t>15*22*12*50</t>
  </si>
  <si>
    <t>2.7</t>
  </si>
  <si>
    <t>43 - T</t>
  </si>
  <si>
    <t>50*15*12*80</t>
  </si>
  <si>
    <t>16" x 16"</t>
  </si>
  <si>
    <t>16" x 6"</t>
  </si>
  <si>
    <t>47,5*15*21,5*11,5</t>
  </si>
  <si>
    <t>60*45*15*100</t>
  </si>
  <si>
    <t>3.0</t>
  </si>
  <si>
    <t>44 - T</t>
  </si>
  <si>
    <t>50*15*12*40</t>
  </si>
  <si>
    <t>18" x 18"</t>
  </si>
  <si>
    <t>18" x 6"</t>
  </si>
  <si>
    <t>2.4</t>
  </si>
  <si>
    <t>45 - T</t>
  </si>
  <si>
    <t>50*20*17*80</t>
  </si>
  <si>
    <t>20" x 20"</t>
  </si>
  <si>
    <t>20" x 6"</t>
  </si>
  <si>
    <t>2.9</t>
  </si>
  <si>
    <t>16 - T</t>
  </si>
  <si>
    <t>35*20*20*80</t>
  </si>
  <si>
    <t>24" x 24"</t>
  </si>
  <si>
    <t>24" x 6"</t>
  </si>
  <si>
    <t>47 - T</t>
  </si>
  <si>
    <t>50*20*18*60-D</t>
  </si>
  <si>
    <t>24 II</t>
  </si>
  <si>
    <t>49 - T</t>
  </si>
  <si>
    <t>50*20*18*60-I</t>
  </si>
  <si>
    <t>36 I</t>
  </si>
  <si>
    <t>452 - T</t>
  </si>
  <si>
    <t>28*40*40*80-D</t>
  </si>
  <si>
    <t>24 III</t>
  </si>
  <si>
    <t>36 II</t>
  </si>
  <si>
    <t>304 - T</t>
  </si>
  <si>
    <t>28*40*40*80-I</t>
  </si>
  <si>
    <t>36 III</t>
  </si>
  <si>
    <t>472 - T</t>
  </si>
  <si>
    <t>40 II</t>
  </si>
  <si>
    <t>51 - T</t>
  </si>
  <si>
    <t>PP</t>
  </si>
  <si>
    <t>T - 8 tn</t>
  </si>
  <si>
    <t>Tapa</t>
  </si>
  <si>
    <t>Manhole</t>
  </si>
  <si>
    <t>T - M - 8 tn</t>
  </si>
  <si>
    <t>216 - T - M - 8 tn</t>
  </si>
  <si>
    <t>A - 8 tn</t>
  </si>
  <si>
    <t>Anillo</t>
  </si>
  <si>
    <t>A - M - 8 tn</t>
  </si>
  <si>
    <t>217 - A - M - 8 tn</t>
  </si>
  <si>
    <t>T - 12 tn</t>
  </si>
  <si>
    <t>T - M - 12 tn</t>
  </si>
  <si>
    <t>380 - T - M - 12 tn</t>
  </si>
  <si>
    <t>A - 12 tn</t>
  </si>
  <si>
    <t>A - M - 12 tn</t>
  </si>
  <si>
    <t>381 - A - M - 12 tn</t>
  </si>
  <si>
    <t>T - Pz</t>
  </si>
  <si>
    <t>Pozo</t>
  </si>
  <si>
    <t>549 - T - Pz</t>
  </si>
  <si>
    <t>falta</t>
  </si>
  <si>
    <t>A - Pz</t>
  </si>
  <si>
    <t>243 - A - Pz</t>
  </si>
  <si>
    <t>70*70*10</t>
  </si>
  <si>
    <t>Reja</t>
  </si>
  <si>
    <t>Sumidero</t>
  </si>
  <si>
    <t>Vehicular</t>
  </si>
  <si>
    <t>R - S - V</t>
  </si>
  <si>
    <t>218 - R - S - V</t>
  </si>
  <si>
    <t>70*50*10</t>
  </si>
  <si>
    <t>231 - R - S - V</t>
  </si>
  <si>
    <t>80*46*10</t>
  </si>
  <si>
    <t>Transversal</t>
  </si>
  <si>
    <t>R - T - V</t>
  </si>
  <si>
    <t>219 - R - T - V</t>
  </si>
  <si>
    <t>50*45*10</t>
  </si>
  <si>
    <t>280 - R - S - V</t>
  </si>
  <si>
    <t>Separador vial</t>
  </si>
  <si>
    <t>70*70*5 - R</t>
  </si>
  <si>
    <t>278 - R - S - V</t>
  </si>
  <si>
    <t>80*46*5</t>
  </si>
  <si>
    <t>Peatonal</t>
  </si>
  <si>
    <t>R - T - P</t>
  </si>
  <si>
    <t>281 - R - T - P</t>
  </si>
  <si>
    <t>New Jersey</t>
  </si>
  <si>
    <t>Monodireccional - Biselado</t>
  </si>
  <si>
    <t>80*30*5</t>
  </si>
  <si>
    <t>273 - R - T - P</t>
  </si>
  <si>
    <t>Bidireccional - Biselado</t>
  </si>
  <si>
    <t>80*15*5</t>
  </si>
  <si>
    <t>293 - R - T - P</t>
  </si>
  <si>
    <t>Bidireccional - Liso</t>
  </si>
  <si>
    <t>50*40*8</t>
  </si>
  <si>
    <t>324 - R - T - P</t>
  </si>
  <si>
    <t>33*40*8</t>
  </si>
  <si>
    <t>284 - R - T - P</t>
  </si>
  <si>
    <t>Monodireccional - Liso</t>
  </si>
  <si>
    <t>40*40*5</t>
  </si>
  <si>
    <t>Cuadrada</t>
  </si>
  <si>
    <t>T - C a- P</t>
  </si>
  <si>
    <t>255 - T - C a- P</t>
  </si>
  <si>
    <t>50*50*5</t>
  </si>
  <si>
    <t>T - C - P</t>
  </si>
  <si>
    <t>2321 - T - C - P</t>
  </si>
  <si>
    <t>2.5</t>
  </si>
  <si>
    <t>50*50*10</t>
  </si>
  <si>
    <t>T - C - V</t>
  </si>
  <si>
    <t>279 - T - C - V</t>
  </si>
  <si>
    <t>60*60*5</t>
  </si>
  <si>
    <t>233 - T - C - P</t>
  </si>
  <si>
    <t xml:space="preserve">Poste </t>
  </si>
  <si>
    <t>70*70*5 - T</t>
  </si>
  <si>
    <t>260 - T - C - P</t>
  </si>
  <si>
    <t>70*60*7</t>
  </si>
  <si>
    <t>Rectangular</t>
  </si>
  <si>
    <t>T - R - P</t>
  </si>
  <si>
    <t>400 - T - R - P</t>
  </si>
  <si>
    <t>321 - T - C - V</t>
  </si>
  <si>
    <t>90*48*10</t>
  </si>
  <si>
    <t>T - R - V</t>
  </si>
  <si>
    <t>498 - T - R - V</t>
  </si>
  <si>
    <t>114*84*7</t>
  </si>
  <si>
    <t>341 - T - R - V</t>
  </si>
  <si>
    <t>Bloque</t>
  </si>
  <si>
    <t>150*48*10</t>
  </si>
  <si>
    <t>497 - T - R - V</t>
  </si>
  <si>
    <t>Lavadero</t>
  </si>
  <si>
    <t>TCv</t>
  </si>
  <si>
    <t>Contador</t>
  </si>
  <si>
    <t>Vieja</t>
  </si>
  <si>
    <t>427 - TCv</t>
  </si>
  <si>
    <t>Derecho</t>
  </si>
  <si>
    <t>Tipo A</t>
  </si>
  <si>
    <t>Caja</t>
  </si>
  <si>
    <t>CCv</t>
  </si>
  <si>
    <t>227 - CCv</t>
  </si>
  <si>
    <t>80*60*30</t>
  </si>
  <si>
    <t>Izquierdo</t>
  </si>
  <si>
    <t>TVn</t>
  </si>
  <si>
    <t>Visor - Epa</t>
  </si>
  <si>
    <t>238 - TVn</t>
  </si>
  <si>
    <t>Plaqueta</t>
  </si>
  <si>
    <t>60*60*3</t>
  </si>
  <si>
    <t>TCn</t>
  </si>
  <si>
    <t>Para Visor - Epa</t>
  </si>
  <si>
    <t>238 - TCn</t>
  </si>
  <si>
    <t>CCn</t>
  </si>
  <si>
    <t>Nueva</t>
  </si>
  <si>
    <t>441 - CCn</t>
  </si>
  <si>
    <t>MCn</t>
  </si>
  <si>
    <t>Marco</t>
  </si>
  <si>
    <t>440 - MCn</t>
  </si>
  <si>
    <t>300*12*3</t>
  </si>
  <si>
    <t>Tabla</t>
  </si>
  <si>
    <t>Tb</t>
  </si>
  <si>
    <t>430 - Tb</t>
  </si>
  <si>
    <t>250*25*3</t>
  </si>
  <si>
    <t>470 - Tb</t>
  </si>
  <si>
    <t>120*11*2,5</t>
  </si>
  <si>
    <t>287 - Tb</t>
  </si>
  <si>
    <t>140*9*4</t>
  </si>
  <si>
    <t>Liston</t>
  </si>
  <si>
    <t>L</t>
  </si>
  <si>
    <t>466 - L</t>
  </si>
  <si>
    <t>300*4*4</t>
  </si>
  <si>
    <t>300 - L</t>
  </si>
  <si>
    <t>300*10*6</t>
  </si>
  <si>
    <t>270 - L</t>
  </si>
  <si>
    <t>H</t>
  </si>
  <si>
    <t>M</t>
  </si>
  <si>
    <t>376 - M</t>
  </si>
  <si>
    <t>114*168*7</t>
  </si>
  <si>
    <t>382 - M</t>
  </si>
  <si>
    <t>504 - M</t>
  </si>
  <si>
    <t>464 - M</t>
  </si>
  <si>
    <t>70*70*5</t>
  </si>
  <si>
    <t>435 - M</t>
  </si>
  <si>
    <t>489 - M</t>
  </si>
  <si>
    <t>3"*114</t>
  </si>
  <si>
    <t>Angulo</t>
  </si>
  <si>
    <t>Ang</t>
  </si>
  <si>
    <t>- Ang</t>
  </si>
  <si>
    <t>3"*84</t>
  </si>
  <si>
    <t>100*100*10</t>
  </si>
  <si>
    <t>530 - T - C - V</t>
  </si>
  <si>
    <t>Hora Inicio Jornada</t>
  </si>
  <si>
    <t>Hora Fin Jornada</t>
  </si>
  <si>
    <t>Productividad</t>
  </si>
  <si>
    <t>Item</t>
  </si>
  <si>
    <t># Bitácora</t>
  </si>
  <si>
    <t>COCHA</t>
  </si>
  <si>
    <t>Numero</t>
  </si>
  <si>
    <t>Minutos</t>
  </si>
  <si>
    <t>Total</t>
  </si>
  <si>
    <t>PRODUCCION</t>
  </si>
  <si>
    <t>Horas</t>
  </si>
  <si>
    <t>Cantidad</t>
  </si>
  <si>
    <t>6 a 7 am</t>
  </si>
  <si>
    <t>7 a 8 am</t>
  </si>
  <si>
    <t>8 a 9 am</t>
  </si>
  <si>
    <t>9 a 10 am</t>
  </si>
  <si>
    <t>10 a 11 am</t>
  </si>
  <si>
    <t>11 a 12 am</t>
  </si>
  <si>
    <t>12 a 1 pm</t>
  </si>
  <si>
    <t>1 a 2 pm</t>
  </si>
  <si>
    <t>2 a 3 pm</t>
  </si>
  <si>
    <t>3 a 4 pm</t>
  </si>
  <si>
    <t>4 a 5 pm</t>
  </si>
  <si>
    <t>5 a 6 pm</t>
  </si>
  <si>
    <t>6 a 7 pm</t>
  </si>
  <si>
    <t>7 a 8 pm</t>
  </si>
  <si>
    <t>8 a 9 pm</t>
  </si>
  <si>
    <t>9 a 10 pm</t>
  </si>
  <si>
    <t>10 a 11 pm</t>
  </si>
  <si>
    <t>11 a 12 pm</t>
  </si>
  <si>
    <t>Elementos secos</t>
  </si>
  <si>
    <t>Arena Fina</t>
  </si>
  <si>
    <t>Arena Gruesa</t>
  </si>
  <si>
    <t>Triturado</t>
  </si>
  <si>
    <t>Cemento</t>
  </si>
  <si>
    <t>M50</t>
  </si>
  <si>
    <t>M20</t>
  </si>
  <si>
    <t>Elementos Liquidos</t>
  </si>
  <si>
    <t>Agua</t>
  </si>
  <si>
    <t>Aditivo</t>
  </si>
  <si>
    <t>Total Mezcla</t>
  </si>
  <si>
    <t>PRODUCTO NO CONFORME EN PROCESO</t>
  </si>
  <si>
    <t>cantidad</t>
  </si>
  <si>
    <t>Tipo NC</t>
  </si>
  <si>
    <t>Causa</t>
  </si>
  <si>
    <t>Formato Fecha</t>
  </si>
  <si>
    <t>DD/MM/AAAA</t>
  </si>
  <si>
    <t>CONTROL DE:</t>
  </si>
  <si>
    <t>Saldo inicial</t>
  </si>
  <si>
    <t>Entradas del dia</t>
  </si>
  <si>
    <t>Salidas del dia produccion</t>
  </si>
  <si>
    <t>salidas pulida producto</t>
  </si>
  <si>
    <t>salidas para venta y otros</t>
  </si>
  <si>
    <t>Saldo Final</t>
  </si>
  <si>
    <t>Sobrante Mezcla</t>
  </si>
  <si>
    <t>CILINDROS</t>
  </si>
  <si>
    <t>№</t>
  </si>
  <si>
    <t>№ COCHA</t>
  </si>
  <si>
    <t>RESPONSABLE</t>
  </si>
  <si>
    <t>Empleado 1</t>
  </si>
  <si>
    <t>Tiempos parada maquina</t>
  </si>
  <si>
    <t>Registros contables</t>
  </si>
  <si>
    <t>Desmoldante</t>
  </si>
  <si>
    <t>Tipo</t>
  </si>
  <si>
    <t>Documento</t>
  </si>
  <si>
    <t>HIERRO</t>
  </si>
  <si>
    <t>Traslado de Mezcla</t>
  </si>
  <si>
    <t>De Maquina</t>
  </si>
  <si>
    <t>A Maquina</t>
  </si>
  <si>
    <t>Kilos</t>
  </si>
  <si>
    <t>Valores</t>
  </si>
  <si>
    <t>Analisis Mezcla</t>
  </si>
  <si>
    <t>Peso</t>
  </si>
  <si>
    <t>TI Hora</t>
  </si>
  <si>
    <t>R.H Produccion</t>
  </si>
  <si>
    <t>Correlacion</t>
  </si>
  <si>
    <t>% AF</t>
  </si>
  <si>
    <t>% AG</t>
  </si>
  <si>
    <t>% TR</t>
  </si>
  <si>
    <t>% C</t>
  </si>
  <si>
    <t>% C Pulir</t>
  </si>
  <si>
    <t>% M50</t>
  </si>
  <si>
    <t>% M50 Pulir</t>
  </si>
  <si>
    <t>% Agua</t>
  </si>
  <si>
    <t>% Aditivo</t>
  </si>
  <si>
    <t>% Sobrante</t>
  </si>
  <si>
    <t>k C / Pdto</t>
  </si>
  <si>
    <t>Min Trabajados</t>
  </si>
  <si>
    <t>Min Trabajados Maquina</t>
  </si>
  <si>
    <t>% Tiempo Maquina</t>
  </si>
  <si>
    <t># R.H Maquina</t>
  </si>
  <si>
    <t>Bitácora de Concreto</t>
  </si>
  <si>
    <t>aux1</t>
  </si>
  <si>
    <t>Proveedor</t>
  </si>
  <si>
    <t>Lote / # de pedido / fecha de recepcion</t>
  </si>
  <si>
    <t>Hierro</t>
  </si>
  <si>
    <t>Otro</t>
  </si>
  <si>
    <t>Aros</t>
  </si>
  <si>
    <t>Canastas</t>
  </si>
  <si>
    <t>Castillos</t>
  </si>
  <si>
    <t>CEMENTO Bultos 50 k</t>
  </si>
  <si>
    <t>CEMENTO Bultos 42,5 k</t>
  </si>
  <si>
    <t>CEMENTO K</t>
  </si>
  <si>
    <t>Acelerante</t>
  </si>
  <si>
    <t>Tiempos Parada Maquina</t>
  </si>
  <si>
    <t>Almacenamiento</t>
  </si>
  <si>
    <t>Asesoria u organización</t>
  </si>
  <si>
    <t>Otras Producciones</t>
  </si>
  <si>
    <t>Falta de mezcla</t>
  </si>
  <si>
    <t>Falta de MP</t>
  </si>
  <si>
    <t>Organización anillo - formaletas</t>
  </si>
  <si>
    <t>Pintar Productos</t>
  </si>
  <si>
    <t>Programa de gerencia</t>
  </si>
  <si>
    <t>Otros</t>
  </si>
  <si>
    <t>Contador De Agua</t>
  </si>
  <si>
    <t>Lectura Inicial</t>
  </si>
  <si>
    <t>Lectura Final</t>
  </si>
  <si>
    <t>Recurso Humano Producción</t>
  </si>
  <si>
    <t>Mezclador</t>
  </si>
  <si>
    <t>Aux Mezclador</t>
  </si>
  <si>
    <t>Operario</t>
  </si>
  <si>
    <t>Aux Operario</t>
  </si>
  <si>
    <t>Pulidor</t>
  </si>
  <si>
    <t>Auxiliar</t>
  </si>
  <si>
    <t>Cemento Kilos Pulida Dia</t>
  </si>
  <si>
    <t>Maquina 1</t>
  </si>
  <si>
    <t>2024-04-21</t>
  </si>
  <si>
    <t>No se</t>
  </si>
  <si>
    <t>2024-04-22</t>
  </si>
  <si>
    <t>2024-04-23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</si>
</sst>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#,##0.0"/>
    <numFmt numFmtId="166" formatCode="hh:mm:ss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8EA9DB"/>
      </patternFill>
    </fill>
    <fill>
      <patternFill patternType="none">
        <fgColor rgb="8EA9DB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right" vertical="center" wrapText="1"/>
    </xf>
    <xf numFmtId="0" fontId="3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4" fontId="0" fillId="9" borderId="1" xfId="0" applyNumberFormat="1" applyFill="1" applyBorder="1" applyAlignment="1">
      <alignment horizontal="center" vertical="center"/>
    </xf>
    <xf numFmtId="165" fontId="4" fillId="9" borderId="1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0" fillId="10" borderId="14" xfId="0" applyFill="1" applyBorder="1" applyAlignment="1">
      <alignment horizontal="center" vertical="center"/>
    </xf>
    <xf numFmtId="0" fontId="0" fillId="0" borderId="1" xfId="0" applyBorder="1"/>
    <xf numFmtId="0" fontId="0" fillId="10" borderId="15" xfId="0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1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17" borderId="0" xfId="0" applyFill="1" applyAlignment="1">
      <alignment horizontal="center"/>
    </xf>
    <xf numFmtId="0" fontId="5" fillId="11" borderId="13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5" fillId="11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16" borderId="0" xfId="0" applyFont="1" applyFill="1" applyAlignment="1">
      <alignment horizontal="center"/>
    </xf>
    <xf numFmtId="0" fontId="5" fillId="11" borderId="2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15" borderId="15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</cellXfs>
  <cellStyles count="2">
    <cellStyle name="Normal" xfId="0" builtinId="0"/>
    <cellStyle name="Porcentaje" xfId="1" builtinId="5"/>
  </cellStyles>
  <dxfs count="63"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FAC3E-9364-4E4D-A528-A3D9E9B58508}" name="Tuberia" displayName="Tuberia" ref="E2:E17" totalsRowShown="0" headerRowDxfId="62" dataDxfId="61">
  <autoFilter ref="E2:E17" xr:uid="{D0BFAC3E-9364-4E4D-A528-A3D9E9B58508}"/>
  <tableColumns count="1">
    <tableColumn id="1" xr3:uid="{658516A8-9BFD-4931-8E15-D6829BA063E7}" name="Tuberia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A8DE6B-36E7-4E08-B8A3-8100BAA8810A}" name="New_Jersey" displayName="New_Jersey" ref="N2:N7" totalsRowShown="0" headerRowDxfId="34" dataDxfId="33">
  <autoFilter ref="N2:N7" xr:uid="{1DA8DE6B-36E7-4E08-B8A3-8100BAA8810A}"/>
  <tableColumns count="1">
    <tableColumn id="1" xr3:uid="{FD8819B0-7333-417A-818F-CA55F5306662}" name="New_Jersey" dataDxfId="32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60CF8A-ACD5-4686-A923-8493F0CD8D6A}" name="Poste" displayName="Poste" ref="O2:O9" totalsRowShown="0" headerRowDxfId="31" dataDxfId="30">
  <autoFilter ref="O2:O9" xr:uid="{A960CF8A-ACD5-4686-A923-8493F0CD8D6A}"/>
  <tableColumns count="1">
    <tableColumn id="1" xr3:uid="{72A19B39-A493-4B6C-82F6-DD062736F36A}" name="Poste" dataDxfId="29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AADA02-6398-4CCE-B313-7BE36D73B815}" name="Alfajia" displayName="Alfajia" ref="P2:P3" totalsRowShown="0" headerRowDxfId="28" dataDxfId="27">
  <autoFilter ref="P2:P3" xr:uid="{5BAADA02-6398-4CCE-B313-7BE36D73B815}"/>
  <tableColumns count="1">
    <tableColumn id="1" xr3:uid="{C6E9A716-4E4C-4508-8C6B-D82B365A4F0A}" name="Alfajia" dataDxfId="26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E3C3EE5-8BC6-4EEC-88F4-8DBCC61CBF15}" name="Blocala" displayName="Blocala" ref="Q2:Q3" totalsRowShown="0" headerRowDxfId="25" dataDxfId="24">
  <autoFilter ref="Q2:Q3" xr:uid="{3E3C3EE5-8BC6-4EEC-88F4-8DBCC61CBF15}"/>
  <tableColumns count="1">
    <tableColumn id="1" xr3:uid="{D775408B-523B-4682-88A8-ECC9CCDF33EF}" name="Blocala" dataDxfId="23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1DD3F6F-D306-4427-B167-90F3CD2B3184}" name="Bloque_Calado" displayName="Bloque_Calado" ref="R2:R3" totalsRowShown="0" headerRowDxfId="22" dataDxfId="21">
  <autoFilter ref="R2:R3" xr:uid="{41DD3F6F-D306-4427-B167-90F3CD2B3184}"/>
  <tableColumns count="1">
    <tableColumn id="1" xr3:uid="{11DDA777-761B-412F-BDCF-1D9FCE556F16}" name="Bloque_Calado" dataDxfId="20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E863281-3069-4F23-90C1-C4423A320ACB}" name="Lavadero" displayName="Lavadero" ref="S2:S5" totalsRowShown="0" headerRowDxfId="19">
  <autoFilter ref="S2:S5" xr:uid="{AE863281-3069-4F23-90C1-C4423A320ACB}"/>
  <tableColumns count="1">
    <tableColumn id="1" xr3:uid="{E28397AE-9695-4690-B1D9-64554C12D878}" name="Lavaderos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E6C8D41-69DD-4891-957C-B241C05DD848}" name="Table6" displayName="Table6" ref="U1:AC62" totalsRowShown="0" headerRowDxfId="18" headerRowBorderDxfId="17" tableBorderDxfId="16" totalsRowBorderDxfId="15">
  <autoFilter ref="U1:AC62" xr:uid="{CE6C8D41-69DD-4891-957C-B241C05DD848}"/>
  <tableColumns count="9">
    <tableColumn id="1" xr3:uid="{B1D93F7A-9AC7-4EA9-84C3-1A5487E28AC5}" name="Linea " dataDxfId="14"/>
    <tableColumn id="2" xr3:uid="{B5F42F01-E212-4EFD-9322-E3C0774EE370}" name="# Grupo" dataDxfId="13"/>
    <tableColumn id="3" xr3:uid="{B7D300FB-6970-47E8-B53C-A4ABED74333F}" name="Referencia" dataDxfId="12"/>
    <tableColumn id="4" xr3:uid="{301D0FF5-CBB3-4B77-8841-D797D15C0380}" name="Nombre" dataDxfId="11"/>
    <tableColumn id="5" xr3:uid="{C3D9456C-37E8-4F7B-85F8-BB2817742C24}" name="# Item" dataDxfId="10"/>
    <tableColumn id="6" xr3:uid="{6534B28D-A6DC-4303-BFE0-D3EB1AECC4E6}" name="Comple - 1" dataDxfId="9"/>
    <tableColumn id="7" xr3:uid="{D17CDA8B-EF69-436A-9629-CF9A366A9E77}" name="Comple - 2" dataDxfId="8"/>
    <tableColumn id="8" xr3:uid="{5EB22B05-0534-42CC-B002-0F8C4B5F63B3}" name="Pref" dataDxfId="7"/>
    <tableColumn id="9" xr3:uid="{CDB5B236-0B0E-48EE-98C9-917D055E2115}" name="Identificación" dataDxfId="6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94A0BB-E15B-4145-9808-C616ECF243C6}" name="Tabla17" displayName="Tabla17" ref="A2:D84" totalsRowShown="0" headerRowDxfId="5" dataDxfId="4">
  <autoFilter ref="A2:D84" xr:uid="{3094A0BB-E15B-4145-9808-C616ECF243C6}"/>
  <tableColumns count="4">
    <tableColumn id="1" xr3:uid="{CFB7479F-5558-455D-BB59-61F64E306C36}" name="Nombre" dataDxfId="3"/>
    <tableColumn id="2" xr3:uid="{15AF91FB-E8A2-4376-BB27-1325F3DA1921}" name="Ref P" dataDxfId="2"/>
    <tableColumn id="3" xr3:uid="{A1D3E666-E296-4786-95FE-1A6A1F1AB0D1}" name="# Item" dataDxfId="1"/>
    <tableColumn id="4" xr3:uid="{8E2B746C-B81C-410F-AC49-39DFE7641761}" name="Comple - 1" dataDxfId="0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97FC1-B0A9-43D3-8236-2EB71EE0684D}" name="Codo" displayName="Codo" ref="F2:F11" totalsRowShown="0" headerRowDxfId="59" dataDxfId="58">
  <autoFilter ref="F2:F11" xr:uid="{B5097FC1-B0A9-43D3-8236-2EB71EE0684D}"/>
  <tableColumns count="1">
    <tableColumn id="1" xr3:uid="{B2B84AB5-400F-4058-95BF-094DDB6E4A3A}" name="Codo" dataDxfId="5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466394-74A8-4DFB-BB0B-4682FE841516}" name="Tee" displayName="Tee" ref="G2:G10" totalsRowShown="0" headerRowDxfId="56" dataDxfId="55">
  <autoFilter ref="G2:G10" xr:uid="{A4466394-74A8-4DFB-BB0B-4682FE841516}"/>
  <tableColumns count="1">
    <tableColumn id="1" xr3:uid="{88AD7B18-7B44-4459-9DFD-B925CDC3D384}" name="Tee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75254F-785E-44C0-B036-CA644CEAA290}" name="Yee" displayName="Yee" ref="H2:H10" totalsRowShown="0" headerRowDxfId="53" dataDxfId="52" tableBorderDxfId="51">
  <autoFilter ref="H2:H10" xr:uid="{A675254F-785E-44C0-B036-CA644CEAA290}"/>
  <tableColumns count="1">
    <tableColumn id="1" xr3:uid="{A4507D0E-9D27-423A-80CF-EC107DD462B8}" name="Yee" dataDxfId="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B1C112-EC9F-417A-9782-0387BC98532E}" name="Sardinel" displayName="Sardinel" ref="I2:I14" totalsRowShown="0" headerRowDxfId="49" dataDxfId="48">
  <autoFilter ref="I2:I14" xr:uid="{45B1C112-EC9F-417A-9782-0387BC98532E}"/>
  <tableColumns count="1">
    <tableColumn id="1" xr3:uid="{176763EC-0E39-4551-B502-C1B415E7E58A}" name="Sardinel" dataDxfId="47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89BE3F-4388-41F9-B3E4-D17399365778}" name="Bordillo" displayName="Bordillo" ref="J2:J5" totalsRowShown="0" headerRowDxfId="46" dataDxfId="45">
  <autoFilter ref="J2:J5" xr:uid="{AE89BE3F-4388-41F9-B3E4-D17399365778}"/>
  <tableColumns count="1">
    <tableColumn id="1" xr3:uid="{3CDE2C4F-3E47-4BC5-99B9-3BF9D2E13340}" name="Bordillo" dataDxfId="4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4BF6A5-AACD-43A4-9D59-29D482211576}" name="Topellantas" displayName="Topellantas" ref="K2:K7" totalsRowShown="0" headerRowDxfId="43" dataDxfId="42">
  <autoFilter ref="K2:K7" xr:uid="{FB4BF6A5-AACD-43A4-9D59-29D482211576}"/>
  <tableColumns count="1">
    <tableColumn id="1" xr3:uid="{AC19BAFA-773D-4A92-AF69-DEA6CA894449}" name="Topellanta" dataDxfId="41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8E353C-2E2F-4C13-ACD8-81E7DC79FE1B}" name="Cuneta" displayName="Cuneta" ref="L2:L4" totalsRowShown="0" headerRowDxfId="40" dataDxfId="39">
  <autoFilter ref="L2:L4" xr:uid="{448E353C-2E2F-4C13-ACD8-81E7DC79FE1B}"/>
  <tableColumns count="1">
    <tableColumn id="1" xr3:uid="{2946D99F-F75F-46BA-8848-DC951CBDEC04}" name="Cuneta" dataDxfId="38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541B1D9-C02E-47B1-89B3-BB8A4FD9927E}" name="Separador" displayName="Separador" ref="M2:M4" totalsRowShown="0" headerRowDxfId="37" dataDxfId="36">
  <autoFilter ref="M2:M4" xr:uid="{8541B1D9-C02E-47B1-89B3-BB8A4FD9927E}"/>
  <tableColumns count="1">
    <tableColumn id="1" xr3:uid="{5B62EC0C-5459-494F-A724-D27FE17F57A1}" name="Separador" dataDxfId="3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Relationship Id="rId10" Target="../tables/table10.xml" Type="http://schemas.openxmlformats.org/officeDocument/2006/relationships/table"/><Relationship Id="rId11" Target="../tables/table11.xml" Type="http://schemas.openxmlformats.org/officeDocument/2006/relationships/table"/><Relationship Id="rId12" Target="../tables/table12.xml" Type="http://schemas.openxmlformats.org/officeDocument/2006/relationships/table"/><Relationship Id="rId13" Target="../tables/table13.xml" Type="http://schemas.openxmlformats.org/officeDocument/2006/relationships/table"/><Relationship Id="rId14" Target="../tables/table14.xml" Type="http://schemas.openxmlformats.org/officeDocument/2006/relationships/table"/><Relationship Id="rId15" Target="../tables/table15.xml" Type="http://schemas.openxmlformats.org/officeDocument/2006/relationships/table"/><Relationship Id="rId16" Target="../tables/table16.xml" Type="http://schemas.openxmlformats.org/officeDocument/2006/relationships/table"/><Relationship Id="rId17" Target="../tables/table17.xml" Type="http://schemas.openxmlformats.org/officeDocument/2006/relationships/table"/><Relationship Id="rId2" Target="../tables/table2.xml" Type="http://schemas.openxmlformats.org/officeDocument/2006/relationships/table"/><Relationship Id="rId3" Target="../tables/table3.xml" Type="http://schemas.openxmlformats.org/officeDocument/2006/relationships/table"/><Relationship Id="rId4" Target="../tables/table4.xml" Type="http://schemas.openxmlformats.org/officeDocument/2006/relationships/table"/><Relationship Id="rId5" Target="../tables/table5.xml" Type="http://schemas.openxmlformats.org/officeDocument/2006/relationships/table"/><Relationship Id="rId6" Target="../tables/table6.xml" Type="http://schemas.openxmlformats.org/officeDocument/2006/relationships/table"/><Relationship Id="rId7" Target="../tables/table7.xml" Type="http://schemas.openxmlformats.org/officeDocument/2006/relationships/table"/><Relationship Id="rId8" Target="../tables/table8.xml" Type="http://schemas.openxmlformats.org/officeDocument/2006/relationships/table"/><Relationship Id="rId9" Target="../tables/table9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zoomScaleNormal="100" workbookViewId="0">
      <selection activeCell="N9" sqref="N9:N10"/>
    </sheetView>
  </sheetViews>
  <sheetFormatPr baseColWidth="10" defaultColWidth="9.140625" defaultRowHeight="15" x14ac:dyDescent="0.25"/>
  <cols>
    <col min="1" max="1" customWidth="true" width="11.28515625"/>
    <col min="2" max="2" customWidth="true" width="10.85546875"/>
    <col min="3" max="3" customWidth="true" width="16.5703125"/>
    <col min="5" max="5" bestFit="true" customWidth="true" width="10.140625"/>
    <col min="6" max="6" customWidth="true" width="10.140625"/>
    <col min="7" max="7" customWidth="true" width="10.42578125"/>
    <col min="8" max="8" customWidth="true" width="10.7109375"/>
    <col min="9" max="9" bestFit="true" customWidth="true" width="10.5703125"/>
    <col min="10" max="11" customWidth="true" width="10.5703125"/>
    <col min="12" max="12" bestFit="true" customWidth="true" width="12.28515625"/>
    <col min="13" max="13" customWidth="true" width="9.140625"/>
    <col min="14" max="14" customWidth="true" width="8.7109375"/>
    <col min="15" max="15" customWidth="true" width="13.28515625"/>
    <col min="16" max="16" customWidth="true" width="11.7109375"/>
    <col min="17" max="17" bestFit="true" customWidth="true" width="19.85546875"/>
    <col min="18" max="18" bestFit="true" customWidth="true" width="14.0"/>
  </cols>
  <sheetData>
    <row r="1" spans="1:18" ht="21" customHeight="1" x14ac:dyDescent="0.3">
      <c r="A1" s="115" t="s">
        <v>350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</row>
    <row r="2" spans="1:18" ht="33.75" customHeight="1" x14ac:dyDescent="0.25">
      <c r="A2" s="90" t="s">
        <v>0</v>
      </c>
      <c r="B2" s="90"/>
      <c r="C2" s="90"/>
      <c r="D2" s="90" t="s">
        <v>1</v>
      </c>
      <c r="E2" s="90"/>
      <c r="F2" s="90" t="s">
        <v>2</v>
      </c>
      <c r="G2" s="90"/>
      <c r="H2" s="90" t="s">
        <v>3</v>
      </c>
      <c r="I2" s="90"/>
      <c r="J2" s="90" t="s">
        <v>4</v>
      </c>
      <c r="K2" s="90"/>
      <c r="L2" s="90"/>
      <c r="M2" s="4" t="s">
        <v>5</v>
      </c>
      <c r="N2" s="4" t="s">
        <v>6</v>
      </c>
      <c r="O2" s="90" t="s">
        <v>7</v>
      </c>
      <c r="P2" s="90"/>
      <c r="Q2" s="90"/>
      <c r="R2" s="2" t="s">
        <v>304</v>
      </c>
    </row>
    <row r="3" spans="1:18" x14ac:dyDescent="0.25">
      <c r="A3" t="s" s="144">
        <v>388</v>
      </c>
      <c r="B3" s="92"/>
      <c r="C3" s="92"/>
      <c r="D3" s="93" t="s">
        <v>384</v>
      </c>
      <c r="E3" s="93"/>
      <c r="F3" t="s" s="144">
        <v>20</v>
      </c>
      <c r="G3" s="94"/>
      <c r="H3" s="98" t="s">
        <v>108</v>
      </c>
      <c r="I3" s="94"/>
      <c r="J3" t="s" s="144">
        <v>351</v>
      </c>
      <c r="K3" s="99"/>
      <c r="L3" s="94"/>
      <c r="M3" s="3" t="str">
        <f>+IF(EXACT(F3,"Tuberia"),"TC","PC")</f>
        <v>TC</v>
      </c>
      <c r="N3" s="3"/>
      <c r="O3" s="93"/>
      <c r="P3" s="93"/>
      <c r="Q3" s="93"/>
      <c r="R3" s="2" t="s">
        <v>305</v>
      </c>
    </row>
    <row r="4" spans="1:18" x14ac:dyDescent="0.25">
      <c r="A4" s="83" t="s">
        <v>259</v>
      </c>
      <c r="B4" s="84"/>
      <c r="C4" s="85"/>
      <c r="D4" s="83" t="s">
        <v>260</v>
      </c>
      <c r="E4" s="84"/>
      <c r="F4" s="84"/>
      <c r="G4" s="85"/>
      <c r="H4" s="83" t="s">
        <v>261</v>
      </c>
      <c r="I4" s="84"/>
      <c r="J4" s="84"/>
      <c r="K4" s="85"/>
      <c r="L4" s="83" t="s">
        <v>262</v>
      </c>
      <c r="M4" s="85"/>
      <c r="N4" s="3"/>
      <c r="O4" s="90" t="s">
        <v>263</v>
      </c>
      <c r="P4" s="90"/>
      <c r="Q4" s="90"/>
    </row>
    <row r="5" spans="1:18" x14ac:dyDescent="0.25">
      <c r="A5" s="123">
        <v>0.29166666666666669</v>
      </c>
      <c r="B5" s="124"/>
      <c r="C5" s="125"/>
      <c r="D5" s="123">
        <v>0.79166666666666663</v>
      </c>
      <c r="E5" s="124"/>
      <c r="F5" s="124"/>
      <c r="G5" s="125"/>
      <c r="H5" s="105"/>
      <c r="I5" s="126"/>
      <c r="J5" s="126"/>
      <c r="K5" s="106"/>
      <c r="L5" s="105"/>
      <c r="M5" s="106"/>
      <c r="N5" s="3"/>
      <c r="O5" t="n" s="144">
        <v>123456.0</v>
      </c>
      <c r="P5" s="96"/>
      <c r="Q5" s="96"/>
    </row>
    <row r="6" spans="1:18" x14ac:dyDescent="0.25">
      <c r="A6" s="86" t="s">
        <v>264</v>
      </c>
      <c r="B6" s="86"/>
      <c r="C6" s="100" t="s">
        <v>268</v>
      </c>
      <c r="D6" s="100"/>
      <c r="E6" s="102" t="s">
        <v>289</v>
      </c>
      <c r="F6" s="103"/>
      <c r="G6" s="103"/>
      <c r="H6" s="104"/>
      <c r="I6" s="87" t="s">
        <v>296</v>
      </c>
      <c r="J6" s="88"/>
      <c r="K6" s="89"/>
      <c r="L6" s="101" t="s">
        <v>299</v>
      </c>
      <c r="M6" s="108" t="s">
        <v>300</v>
      </c>
      <c r="N6" s="109"/>
      <c r="O6" s="110"/>
      <c r="P6" s="97" t="s">
        <v>363</v>
      </c>
      <c r="Q6" s="97"/>
    </row>
    <row r="7" spans="1:18" ht="25.5" x14ac:dyDescent="0.25">
      <c r="A7" s="26" t="s">
        <v>265</v>
      </c>
      <c r="B7" s="26" t="s">
        <v>266</v>
      </c>
      <c r="C7" s="30" t="s">
        <v>269</v>
      </c>
      <c r="D7" s="30" t="s">
        <v>270</v>
      </c>
      <c r="E7" s="33" t="s">
        <v>290</v>
      </c>
      <c r="F7" s="33" t="s">
        <v>291</v>
      </c>
      <c r="G7" s="33" t="s">
        <v>292</v>
      </c>
      <c r="H7" s="33" t="s">
        <v>293</v>
      </c>
      <c r="I7" s="36" t="s">
        <v>297</v>
      </c>
      <c r="J7" s="36" t="s">
        <v>298</v>
      </c>
      <c r="K7" s="36" t="s">
        <v>362</v>
      </c>
      <c r="L7" s="101"/>
      <c r="M7" s="26" t="s">
        <v>301</v>
      </c>
      <c r="N7" s="26" t="s">
        <v>302</v>
      </c>
      <c r="O7" s="26" t="s">
        <v>303</v>
      </c>
      <c r="P7" s="72">
        <v>1</v>
      </c>
      <c r="Q7" s="73" t="s">
        <v>364</v>
      </c>
    </row>
    <row r="8" spans="1:18" x14ac:dyDescent="0.25">
      <c r="A8" s="27">
        <v>1</v>
      </c>
      <c r="B8" s="28"/>
      <c r="C8" s="31" t="s">
        <v>271</v>
      </c>
      <c r="D8" s="32">
        <v>5</v>
      </c>
      <c r="E8" s="34">
        <v>5000</v>
      </c>
      <c r="F8" s="34">
        <v>5000</v>
      </c>
      <c r="G8" s="34">
        <v>5000</v>
      </c>
      <c r="H8" s="34">
        <v>5000</v>
      </c>
      <c r="I8" s="37">
        <v>5000</v>
      </c>
      <c r="J8" s="37">
        <v>5000</v>
      </c>
      <c r="K8" s="37">
        <v>5000</v>
      </c>
      <c r="L8" s="40">
        <f t="shared" ref="L8:L25" si="0">SUM(E8:H8)</f>
        <v>20000</v>
      </c>
      <c r="M8" s="29">
        <v>1</v>
      </c>
      <c r="N8" s="29" t="s">
        <v>386</v>
      </c>
      <c r="O8" s="29">
        <v>1</v>
      </c>
      <c r="P8" s="72">
        <v>2</v>
      </c>
      <c r="Q8" s="73" t="s">
        <v>365</v>
      </c>
    </row>
    <row r="9" spans="1:18" x14ac:dyDescent="0.25">
      <c r="A9" s="27">
        <v>2</v>
      </c>
      <c r="B9" s="28"/>
      <c r="C9" s="31" t="s">
        <v>272</v>
      </c>
      <c r="D9" s="32">
        <v>10</v>
      </c>
      <c r="E9" s="34">
        <v>5000</v>
      </c>
      <c r="F9" s="34">
        <v>5000</v>
      </c>
      <c r="G9" s="34">
        <v>5000</v>
      </c>
      <c r="H9" s="34">
        <v>5000</v>
      </c>
      <c r="I9" s="37">
        <v>5000</v>
      </c>
      <c r="J9" s="37">
        <v>5000</v>
      </c>
      <c r="K9" s="37">
        <v>5000</v>
      </c>
      <c r="L9" s="40">
        <f t="shared" si="0"/>
        <v>20000</v>
      </c>
      <c r="M9" s="29">
        <v>1</v>
      </c>
      <c r="N9" s="29" t="s">
        <v>386</v>
      </c>
      <c r="O9" s="29">
        <v>1</v>
      </c>
      <c r="P9" s="72">
        <v>10</v>
      </c>
      <c r="Q9" s="73" t="s">
        <v>366</v>
      </c>
    </row>
    <row r="10" spans="1:18" x14ac:dyDescent="0.25">
      <c r="A10" s="27">
        <v>3</v>
      </c>
      <c r="B10" s="28"/>
      <c r="C10" s="31" t="s">
        <v>273</v>
      </c>
      <c r="D10" s="32"/>
      <c r="E10" s="34">
        <v>5000</v>
      </c>
      <c r="F10" s="34">
        <v>5000</v>
      </c>
      <c r="G10" s="34">
        <v>5000</v>
      </c>
      <c r="H10" s="34">
        <v>5000</v>
      </c>
      <c r="I10" s="37">
        <v>5000</v>
      </c>
      <c r="J10" s="37">
        <v>5000</v>
      </c>
      <c r="K10" s="37">
        <v>5000</v>
      </c>
      <c r="L10" s="40">
        <f t="shared" si="0"/>
        <v>20000</v>
      </c>
      <c r="M10" s="29">
        <v>1</v>
      </c>
      <c r="N10" s="29" t="s">
        <v>386</v>
      </c>
      <c r="O10" s="29">
        <v>1</v>
      </c>
      <c r="P10" s="72">
        <v>12</v>
      </c>
      <c r="Q10" s="73" t="s">
        <v>367</v>
      </c>
    </row>
    <row r="11" spans="1:18" x14ac:dyDescent="0.25">
      <c r="A11" s="27">
        <v>4</v>
      </c>
      <c r="B11" s="28"/>
      <c r="C11" s="31" t="s">
        <v>274</v>
      </c>
      <c r="D11" s="32"/>
      <c r="E11" s="34">
        <v>5000</v>
      </c>
      <c r="F11" s="34">
        <v>5000</v>
      </c>
      <c r="G11" s="34">
        <v>5000</v>
      </c>
      <c r="H11" s="34">
        <v>5000</v>
      </c>
      <c r="I11" s="37">
        <v>5000</v>
      </c>
      <c r="J11" s="37">
        <v>5000</v>
      </c>
      <c r="K11" s="37">
        <v>5000</v>
      </c>
      <c r="L11" s="40">
        <f t="shared" si="0"/>
        <v>20000</v>
      </c>
      <c r="M11" s="29"/>
      <c r="N11" s="29"/>
      <c r="O11" s="29"/>
      <c r="P11" s="72">
        <v>13</v>
      </c>
      <c r="Q11" s="73" t="s">
        <v>368</v>
      </c>
    </row>
    <row r="12" spans="1:18" ht="24.75" x14ac:dyDescent="0.25">
      <c r="A12" s="27">
        <v>5</v>
      </c>
      <c r="B12" s="28"/>
      <c r="C12" s="31" t="s">
        <v>275</v>
      </c>
      <c r="D12" s="32"/>
      <c r="E12" s="34">
        <v>5000</v>
      </c>
      <c r="F12" s="34">
        <v>5000</v>
      </c>
      <c r="G12" s="34">
        <v>5000</v>
      </c>
      <c r="H12" s="34">
        <v>5000</v>
      </c>
      <c r="I12" s="37">
        <v>5000</v>
      </c>
      <c r="J12" s="37">
        <v>5000</v>
      </c>
      <c r="K12" s="37">
        <v>5000</v>
      </c>
      <c r="L12" s="40">
        <f t="shared" si="0"/>
        <v>20000</v>
      </c>
      <c r="M12" s="29"/>
      <c r="N12" s="29"/>
      <c r="O12" s="29"/>
      <c r="P12" s="72">
        <v>14</v>
      </c>
      <c r="Q12" s="74" t="s">
        <v>369</v>
      </c>
    </row>
    <row r="13" spans="1:18" x14ac:dyDescent="0.25">
      <c r="A13" s="27">
        <v>6</v>
      </c>
      <c r="B13" s="28"/>
      <c r="C13" s="31" t="s">
        <v>276</v>
      </c>
      <c r="D13" s="32"/>
      <c r="E13" s="34">
        <v>5000</v>
      </c>
      <c r="F13" s="34">
        <v>5000</v>
      </c>
      <c r="G13" s="34">
        <v>5000</v>
      </c>
      <c r="H13" s="34">
        <v>5000</v>
      </c>
      <c r="I13" s="37">
        <v>5000</v>
      </c>
      <c r="J13" s="37">
        <v>5000</v>
      </c>
      <c r="K13" s="37">
        <v>5000</v>
      </c>
      <c r="L13" s="40">
        <f t="shared" si="0"/>
        <v>20000</v>
      </c>
      <c r="M13" s="29"/>
      <c r="N13" s="29"/>
      <c r="O13" s="29"/>
      <c r="P13" s="72">
        <v>15</v>
      </c>
      <c r="Q13" s="73" t="s">
        <v>370</v>
      </c>
    </row>
    <row r="14" spans="1:18" x14ac:dyDescent="0.25">
      <c r="A14" s="27">
        <v>7</v>
      </c>
      <c r="B14" s="28"/>
      <c r="C14" s="31" t="s">
        <v>277</v>
      </c>
      <c r="D14" s="32"/>
      <c r="E14" s="34">
        <v>5000</v>
      </c>
      <c r="F14" s="34">
        <v>5000</v>
      </c>
      <c r="G14" s="34">
        <v>5000</v>
      </c>
      <c r="H14" s="34">
        <v>5000</v>
      </c>
      <c r="I14" s="37">
        <v>5000</v>
      </c>
      <c r="J14" s="37">
        <v>5000</v>
      </c>
      <c r="K14" s="37">
        <v>5000</v>
      </c>
      <c r="L14" s="40">
        <f t="shared" si="0"/>
        <v>20000</v>
      </c>
      <c r="M14" s="29"/>
      <c r="N14" s="29"/>
      <c r="O14" s="29"/>
      <c r="P14" s="72">
        <v>16</v>
      </c>
      <c r="Q14" s="73" t="s">
        <v>371</v>
      </c>
    </row>
    <row r="15" spans="1:18" x14ac:dyDescent="0.25">
      <c r="A15" s="27">
        <v>8</v>
      </c>
      <c r="B15" s="28"/>
      <c r="C15" s="31" t="s">
        <v>278</v>
      </c>
      <c r="D15" s="32"/>
      <c r="E15" s="34">
        <v>4000</v>
      </c>
      <c r="F15" s="34">
        <v>3000</v>
      </c>
      <c r="G15" s="34">
        <v>2000</v>
      </c>
      <c r="H15" s="34">
        <v>1000</v>
      </c>
      <c r="I15" s="37">
        <v>5000</v>
      </c>
      <c r="J15" s="37">
        <v>5000</v>
      </c>
      <c r="K15" s="37">
        <v>5000</v>
      </c>
      <c r="L15" s="40">
        <f t="shared" si="0"/>
        <v>10000</v>
      </c>
      <c r="M15" s="29"/>
      <c r="N15" s="29"/>
      <c r="O15" s="29"/>
      <c r="P15" s="72">
        <v>17</v>
      </c>
      <c r="Q15" s="73" t="s">
        <v>372</v>
      </c>
    </row>
    <row r="16" spans="1:18" x14ac:dyDescent="0.25">
      <c r="A16" s="27">
        <v>9</v>
      </c>
      <c r="B16" s="28"/>
      <c r="C16" s="31" t="s">
        <v>279</v>
      </c>
      <c r="D16" s="32"/>
      <c r="E16" s="34"/>
      <c r="F16" s="34"/>
      <c r="G16" s="34"/>
      <c r="H16" s="34"/>
      <c r="I16" s="37"/>
      <c r="J16" s="38"/>
      <c r="K16" s="38"/>
      <c r="L16" s="40">
        <f t="shared" si="0"/>
        <v>0</v>
      </c>
      <c r="M16" s="29"/>
      <c r="N16" s="29"/>
      <c r="O16" s="29"/>
      <c r="P16" s="72"/>
      <c r="Q16" s="73"/>
    </row>
    <row r="17" spans="1:17" x14ac:dyDescent="0.25">
      <c r="A17" s="27">
        <v>10</v>
      </c>
      <c r="B17" s="28"/>
      <c r="C17" s="31" t="s">
        <v>280</v>
      </c>
      <c r="D17" s="32"/>
      <c r="E17" s="34"/>
      <c r="F17" s="34"/>
      <c r="G17" s="34"/>
      <c r="H17" s="34"/>
      <c r="I17" s="37"/>
      <c r="J17" s="38"/>
      <c r="K17" s="38"/>
      <c r="L17" s="40">
        <f t="shared" si="0"/>
        <v>0</v>
      </c>
      <c r="M17" s="29"/>
      <c r="N17" s="29"/>
      <c r="O17" s="29"/>
      <c r="P17" s="72"/>
      <c r="Q17" s="73"/>
    </row>
    <row r="18" spans="1:17" x14ac:dyDescent="0.25">
      <c r="A18" s="27">
        <v>11</v>
      </c>
      <c r="B18" s="28"/>
      <c r="C18" s="31" t="s">
        <v>281</v>
      </c>
      <c r="D18" s="32"/>
      <c r="E18" s="34"/>
      <c r="F18" s="34"/>
      <c r="G18" s="34"/>
      <c r="H18" s="34"/>
      <c r="I18" s="37"/>
      <c r="J18" s="38"/>
      <c r="K18" s="38"/>
      <c r="L18" s="40">
        <f t="shared" si="0"/>
        <v>0</v>
      </c>
      <c r="M18" s="29"/>
      <c r="N18" s="29"/>
      <c r="O18" s="29"/>
      <c r="P18" s="72"/>
      <c r="Q18" s="73"/>
    </row>
    <row r="19" spans="1:17" x14ac:dyDescent="0.25">
      <c r="A19" s="27">
        <v>12</v>
      </c>
      <c r="B19" s="28"/>
      <c r="C19" s="31" t="s">
        <v>282</v>
      </c>
      <c r="D19" s="32"/>
      <c r="E19" s="34"/>
      <c r="F19" s="34"/>
      <c r="G19" s="34"/>
      <c r="H19" s="34"/>
      <c r="I19" s="37"/>
      <c r="J19" s="38"/>
      <c r="K19" s="38"/>
      <c r="L19" s="40">
        <f t="shared" si="0"/>
        <v>0</v>
      </c>
      <c r="M19" s="29"/>
      <c r="N19" s="29"/>
      <c r="O19" s="29"/>
      <c r="P19" s="72"/>
      <c r="Q19" s="73"/>
    </row>
    <row r="20" spans="1:17" x14ac:dyDescent="0.25">
      <c r="A20" s="27">
        <v>13</v>
      </c>
      <c r="B20" s="28"/>
      <c r="C20" s="31" t="s">
        <v>283</v>
      </c>
      <c r="D20" s="32"/>
      <c r="E20" s="34"/>
      <c r="F20" s="34"/>
      <c r="G20" s="34"/>
      <c r="H20" s="34"/>
      <c r="I20" s="37"/>
      <c r="J20" s="38"/>
      <c r="K20" s="38"/>
      <c r="L20" s="40">
        <f t="shared" si="0"/>
        <v>0</v>
      </c>
      <c r="M20" s="29"/>
      <c r="N20" s="29"/>
      <c r="O20" s="29"/>
      <c r="P20" s="72"/>
      <c r="Q20" s="73"/>
    </row>
    <row r="21" spans="1:17" x14ac:dyDescent="0.25">
      <c r="A21" s="27">
        <v>14</v>
      </c>
      <c r="B21" s="28"/>
      <c r="C21" s="31" t="s">
        <v>284</v>
      </c>
      <c r="D21" s="32"/>
      <c r="E21" s="34"/>
      <c r="F21" s="34"/>
      <c r="G21" s="34"/>
      <c r="H21" s="34"/>
      <c r="I21" s="37"/>
      <c r="J21" s="38"/>
      <c r="K21" s="38"/>
      <c r="L21" s="40">
        <f t="shared" si="0"/>
        <v>0</v>
      </c>
      <c r="M21" s="29"/>
      <c r="N21" s="29"/>
      <c r="O21" s="29"/>
      <c r="P21" s="72"/>
      <c r="Q21" s="73"/>
    </row>
    <row r="22" spans="1:17" x14ac:dyDescent="0.25">
      <c r="A22" s="27">
        <v>15</v>
      </c>
      <c r="B22" s="28"/>
      <c r="C22" s="31" t="s">
        <v>285</v>
      </c>
      <c r="D22" s="32"/>
      <c r="E22" s="34"/>
      <c r="F22" s="34"/>
      <c r="G22" s="34"/>
      <c r="H22" s="34"/>
      <c r="I22" s="37"/>
      <c r="J22" s="37"/>
      <c r="K22" s="37"/>
      <c r="L22" s="40">
        <f t="shared" si="0"/>
        <v>0</v>
      </c>
      <c r="M22" s="29"/>
      <c r="N22" s="29"/>
      <c r="O22" s="29"/>
      <c r="P22" s="72"/>
      <c r="Q22" s="73"/>
    </row>
    <row r="23" spans="1:17" x14ac:dyDescent="0.25">
      <c r="A23" s="27">
        <v>16</v>
      </c>
      <c r="B23" s="28"/>
      <c r="C23" s="31" t="s">
        <v>286</v>
      </c>
      <c r="D23" s="32"/>
      <c r="E23" s="34"/>
      <c r="F23" s="34"/>
      <c r="G23" s="34"/>
      <c r="H23" s="34"/>
      <c r="I23" s="37"/>
      <c r="J23" s="37"/>
      <c r="K23" s="37"/>
      <c r="L23" s="40">
        <f t="shared" si="0"/>
        <v>0</v>
      </c>
      <c r="M23" s="29"/>
      <c r="N23" s="29"/>
      <c r="O23" s="29"/>
      <c r="P23" s="72"/>
      <c r="Q23" s="73"/>
    </row>
    <row r="24" spans="1:17" x14ac:dyDescent="0.25">
      <c r="A24" s="27">
        <v>17</v>
      </c>
      <c r="B24" s="28"/>
      <c r="C24" s="31" t="s">
        <v>287</v>
      </c>
      <c r="D24" s="32"/>
      <c r="E24" s="34"/>
      <c r="F24" s="34"/>
      <c r="G24" s="34"/>
      <c r="H24" s="34"/>
      <c r="I24" s="37"/>
      <c r="J24" s="37"/>
      <c r="K24" s="37"/>
      <c r="L24" s="40">
        <f t="shared" si="0"/>
        <v>0</v>
      </c>
      <c r="M24" s="29"/>
      <c r="N24" s="29"/>
      <c r="O24" s="29"/>
      <c r="P24" s="63"/>
      <c r="Q24" s="63"/>
    </row>
    <row r="25" spans="1:17" x14ac:dyDescent="0.25">
      <c r="A25" s="27">
        <v>18</v>
      </c>
      <c r="B25" s="28"/>
      <c r="C25" s="31" t="s">
        <v>288</v>
      </c>
      <c r="D25" s="32"/>
      <c r="E25" s="34"/>
      <c r="F25" s="34"/>
      <c r="G25" s="34"/>
      <c r="H25" s="34"/>
      <c r="I25" s="37"/>
      <c r="J25" s="37"/>
      <c r="K25" s="37"/>
      <c r="L25" s="40">
        <f t="shared" si="0"/>
        <v>0</v>
      </c>
      <c r="M25" s="29"/>
      <c r="N25" s="29"/>
      <c r="O25" s="29"/>
      <c r="P25" s="63"/>
      <c r="Q25" s="63"/>
    </row>
    <row r="26" spans="1:17" x14ac:dyDescent="0.25">
      <c r="A26" s="29" t="s">
        <v>267</v>
      </c>
      <c r="B26" s="29">
        <f>SUM(B8:B25)</f>
        <v>0</v>
      </c>
      <c r="C26" s="32"/>
      <c r="D26" s="32">
        <f t="shared" ref="D26:G26" si="1">SUM(D8:D25)</f>
        <v>15</v>
      </c>
      <c r="E26" s="35">
        <f>SUM(E8:E25)</f>
        <v>39000</v>
      </c>
      <c r="F26" s="35">
        <f t="shared" si="1"/>
        <v>38000</v>
      </c>
      <c r="G26" s="35">
        <f t="shared" si="1"/>
        <v>37000</v>
      </c>
      <c r="H26" s="35">
        <f t="shared" ref="H26:M26" si="2">SUM(H8:H25)</f>
        <v>36000</v>
      </c>
      <c r="I26" s="39">
        <f t="shared" si="2"/>
        <v>40000</v>
      </c>
      <c r="J26" s="39">
        <f t="shared" si="2"/>
        <v>40000</v>
      </c>
      <c r="K26" s="39">
        <f t="shared" si="2"/>
        <v>40000</v>
      </c>
      <c r="L26" s="41">
        <f t="shared" si="2"/>
        <v>150000</v>
      </c>
      <c r="M26" s="29">
        <f t="shared" si="2"/>
        <v>3</v>
      </c>
      <c r="N26" s="29"/>
      <c r="O26" s="29"/>
      <c r="P26" s="63"/>
      <c r="Q26" s="63"/>
    </row>
    <row r="27" spans="1:17" x14ac:dyDescent="0.25">
      <c r="A27" s="64"/>
      <c r="B27" s="64"/>
      <c r="C27" s="64"/>
      <c r="D27" s="95"/>
      <c r="E27" s="95"/>
      <c r="F27" s="42"/>
      <c r="G27" s="95"/>
      <c r="H27" s="95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24" x14ac:dyDescent="0.25">
      <c r="A28" s="43" t="s">
        <v>2</v>
      </c>
      <c r="B28" s="43" t="s">
        <v>352</v>
      </c>
      <c r="C28" s="67" t="s">
        <v>353</v>
      </c>
      <c r="D28" s="82" t="s">
        <v>306</v>
      </c>
      <c r="E28" s="82"/>
      <c r="F28" s="82"/>
      <c r="G28" s="82"/>
      <c r="H28" s="82" t="s">
        <v>313</v>
      </c>
      <c r="I28" s="82"/>
      <c r="J28" s="82" t="s">
        <v>319</v>
      </c>
      <c r="K28" s="82"/>
      <c r="L28" s="107" t="s">
        <v>383</v>
      </c>
      <c r="M28" s="82" t="s">
        <v>321</v>
      </c>
      <c r="N28" s="82"/>
      <c r="O28" s="82"/>
      <c r="P28" s="82"/>
      <c r="Q28" s="82"/>
    </row>
    <row r="29" spans="1:17" ht="39.75" customHeight="1" x14ac:dyDescent="0.25">
      <c r="A29" s="44" t="s">
        <v>290</v>
      </c>
      <c r="B29" s="63"/>
      <c r="C29" s="63"/>
      <c r="D29" s="59"/>
      <c r="E29" s="67" t="s">
        <v>360</v>
      </c>
      <c r="F29" s="67" t="s">
        <v>359</v>
      </c>
      <c r="G29" s="67" t="s">
        <v>361</v>
      </c>
      <c r="H29" s="80">
        <v>2</v>
      </c>
      <c r="I29" s="81"/>
      <c r="J29" s="43" t="s">
        <v>322</v>
      </c>
      <c r="K29" s="43" t="s">
        <v>266</v>
      </c>
      <c r="L29" s="107"/>
      <c r="M29" s="119">
        <v>8</v>
      </c>
      <c r="N29" s="119"/>
      <c r="O29" s="119"/>
      <c r="P29" s="119"/>
      <c r="Q29" s="119"/>
    </row>
    <row r="30" spans="1:17" x14ac:dyDescent="0.25">
      <c r="A30" s="44" t="s">
        <v>291</v>
      </c>
      <c r="B30" s="63"/>
      <c r="C30" s="63"/>
      <c r="D30" s="60" t="s">
        <v>307</v>
      </c>
      <c r="E30" s="45">
        <v>116</v>
      </c>
      <c r="F30" s="45"/>
      <c r="G30" t="s" s="144">
        <v>20</v>
      </c>
      <c r="H30" s="82" t="s">
        <v>314</v>
      </c>
      <c r="I30" s="82"/>
      <c r="J30" s="45">
        <v>2</v>
      </c>
      <c r="K30" s="45">
        <v>60</v>
      </c>
      <c r="L30" s="47"/>
      <c r="M30" s="119">
        <f>IF(M29=0,0,((M29*1000)/1.25)+500)</f>
        <v>6900</v>
      </c>
      <c r="N30" s="119"/>
      <c r="O30" s="119"/>
      <c r="P30" s="119"/>
      <c r="Q30" s="119"/>
    </row>
    <row r="31" spans="1:17" ht="24" x14ac:dyDescent="0.25">
      <c r="A31" s="44" t="s">
        <v>292</v>
      </c>
      <c r="B31" s="63"/>
      <c r="C31" s="63"/>
      <c r="D31" s="61" t="s">
        <v>308</v>
      </c>
      <c r="E31" s="45"/>
      <c r="F31" s="45"/>
      <c r="G31" s="45"/>
      <c r="H31" s="69" t="s">
        <v>315</v>
      </c>
      <c r="I31" s="45">
        <v>2199</v>
      </c>
      <c r="J31" s="45"/>
      <c r="K31" s="45"/>
      <c r="L31" s="42"/>
      <c r="M31" s="120" t="s">
        <v>376</v>
      </c>
      <c r="N31" s="121"/>
      <c r="O31" s="121"/>
      <c r="P31" s="121"/>
      <c r="Q31" s="121"/>
    </row>
    <row r="32" spans="1:17" ht="36" x14ac:dyDescent="0.25">
      <c r="A32" s="44" t="s">
        <v>293</v>
      </c>
      <c r="B32" s="63"/>
      <c r="C32" s="63"/>
      <c r="D32" s="61" t="s">
        <v>309</v>
      </c>
      <c r="E32" s="45">
        <v>33</v>
      </c>
      <c r="F32" s="45"/>
      <c r="G32" s="45"/>
      <c r="H32" s="69" t="s">
        <v>316</v>
      </c>
      <c r="I32" s="45">
        <v>14</v>
      </c>
      <c r="J32" s="45"/>
      <c r="K32" s="45"/>
      <c r="L32" s="42"/>
      <c r="M32" s="122" t="s">
        <v>377</v>
      </c>
      <c r="N32" s="122"/>
      <c r="O32" s="127"/>
      <c r="P32" s="128"/>
      <c r="Q32" s="129"/>
    </row>
    <row r="33" spans="1:17" ht="36" x14ac:dyDescent="0.25">
      <c r="A33" s="44" t="s">
        <v>294</v>
      </c>
      <c r="B33" s="63"/>
      <c r="C33" s="63"/>
      <c r="D33" s="61" t="s">
        <v>310</v>
      </c>
      <c r="E33" s="45">
        <v>2</v>
      </c>
      <c r="F33" s="45"/>
      <c r="G33" s="45"/>
      <c r="H33" s="70" t="s">
        <v>317</v>
      </c>
      <c r="I33" s="68" t="s">
        <v>318</v>
      </c>
      <c r="J33" s="45"/>
      <c r="K33" s="45"/>
      <c r="L33" s="42"/>
      <c r="M33" s="122" t="s">
        <v>378</v>
      </c>
      <c r="N33" s="122"/>
      <c r="O33" s="127"/>
      <c r="P33" s="128"/>
      <c r="Q33" s="129"/>
    </row>
    <row r="34" spans="1:17" ht="36" x14ac:dyDescent="0.25">
      <c r="A34" s="44" t="s">
        <v>295</v>
      </c>
      <c r="B34" s="63"/>
      <c r="C34" s="63"/>
      <c r="D34" s="61" t="s">
        <v>311</v>
      </c>
      <c r="E34" s="45"/>
      <c r="F34" s="45"/>
      <c r="G34" s="45"/>
      <c r="H34" s="78" t="s">
        <v>325</v>
      </c>
      <c r="I34" s="79"/>
      <c r="J34" s="45"/>
      <c r="K34" s="45"/>
      <c r="L34" s="42"/>
      <c r="M34" s="122" t="s">
        <v>379</v>
      </c>
      <c r="N34" s="122"/>
      <c r="O34" s="127"/>
      <c r="P34" s="128"/>
      <c r="Q34" s="129"/>
    </row>
    <row r="35" spans="1:17" x14ac:dyDescent="0.25">
      <c r="A35" s="44" t="s">
        <v>298</v>
      </c>
      <c r="B35" s="63"/>
      <c r="C35" s="63"/>
      <c r="D35" s="60" t="s">
        <v>312</v>
      </c>
      <c r="E35" s="45">
        <f>E30+E31-E32-E33-E34</f>
        <v>81</v>
      </c>
      <c r="F35" s="45"/>
      <c r="G35" s="45"/>
      <c r="H35" s="43" t="s">
        <v>326</v>
      </c>
      <c r="I35" s="66" t="s">
        <v>327</v>
      </c>
      <c r="J35" s="45"/>
      <c r="K35" s="45"/>
      <c r="L35" s="42"/>
      <c r="M35" s="122" t="s">
        <v>380</v>
      </c>
      <c r="N35" s="122"/>
      <c r="O35" s="127"/>
      <c r="P35" s="128"/>
      <c r="Q35" s="129"/>
    </row>
    <row r="36" spans="1:17" x14ac:dyDescent="0.25">
      <c r="A36" s="44" t="s">
        <v>354</v>
      </c>
      <c r="B36" s="63"/>
      <c r="C36" s="63"/>
      <c r="D36" s="116" t="s">
        <v>324</v>
      </c>
      <c r="E36" s="117"/>
      <c r="F36" s="117" t="s">
        <v>373</v>
      </c>
      <c r="G36" s="118"/>
      <c r="H36" s="45" t="s">
        <v>8</v>
      </c>
      <c r="I36" s="65" t="s">
        <v>8</v>
      </c>
      <c r="J36" s="116" t="s">
        <v>320</v>
      </c>
      <c r="K36" s="118"/>
      <c r="L36" s="42"/>
      <c r="M36" s="122" t="s">
        <v>381</v>
      </c>
      <c r="N36" s="122"/>
      <c r="O36" s="127"/>
      <c r="P36" s="128"/>
      <c r="Q36" s="129"/>
    </row>
    <row r="37" spans="1:17" ht="28.5" customHeight="1" x14ac:dyDescent="0.25">
      <c r="A37" s="44" t="s">
        <v>355</v>
      </c>
      <c r="B37" s="63"/>
      <c r="C37" s="63"/>
      <c r="D37" s="65" t="s">
        <v>356</v>
      </c>
      <c r="E37" s="75"/>
      <c r="F37" s="76" t="s">
        <v>374</v>
      </c>
      <c r="G37" s="76" t="s">
        <v>375</v>
      </c>
      <c r="H37" s="43" t="s">
        <v>328</v>
      </c>
      <c r="I37" s="71">
        <v>40</v>
      </c>
      <c r="J37" s="45" t="s">
        <v>323</v>
      </c>
      <c r="K37" s="46" t="s">
        <v>315</v>
      </c>
      <c r="L37" s="42"/>
      <c r="M37" s="122" t="s">
        <v>381</v>
      </c>
      <c r="N37" s="122"/>
      <c r="O37" s="127"/>
      <c r="P37" s="128"/>
      <c r="Q37" s="129"/>
    </row>
    <row r="38" spans="1:17" ht="24" customHeight="1" x14ac:dyDescent="0.25">
      <c r="A38" s="44" t="s">
        <v>355</v>
      </c>
      <c r="B38" s="63"/>
      <c r="C38" s="63"/>
      <c r="D38" s="65" t="s">
        <v>357</v>
      </c>
      <c r="E38" s="75"/>
      <c r="F38" s="113">
        <v>53453</v>
      </c>
      <c r="G38" s="113">
        <v>45576</v>
      </c>
      <c r="H38" s="132"/>
      <c r="I38" s="133"/>
      <c r="J38" s="45" t="s">
        <v>323</v>
      </c>
      <c r="K38" s="46" t="s">
        <v>315</v>
      </c>
      <c r="L38" s="42"/>
      <c r="M38" s="122" t="s">
        <v>382</v>
      </c>
      <c r="N38" s="122"/>
      <c r="O38" s="127"/>
      <c r="P38" s="128"/>
      <c r="Q38" s="129"/>
    </row>
    <row r="39" spans="1:17" x14ac:dyDescent="0.25">
      <c r="A39" s="111"/>
      <c r="B39" s="111"/>
      <c r="C39" s="62"/>
      <c r="D39" s="65" t="s">
        <v>358</v>
      </c>
      <c r="E39" s="65"/>
      <c r="F39" s="114"/>
      <c r="G39" s="114"/>
      <c r="H39" s="132"/>
      <c r="I39" s="133"/>
      <c r="J39" s="45" t="s">
        <v>323</v>
      </c>
      <c r="K39" s="46" t="s">
        <v>315</v>
      </c>
      <c r="L39" s="42"/>
      <c r="M39" s="122" t="s">
        <v>382</v>
      </c>
      <c r="N39" s="122"/>
      <c r="O39" s="127"/>
      <c r="P39" s="128"/>
      <c r="Q39" s="129"/>
    </row>
    <row r="40" spans="1:17" x14ac:dyDescent="0.25">
      <c r="A40" s="111"/>
      <c r="B40" s="111"/>
      <c r="C40" s="42"/>
      <c r="D40" s="111"/>
      <c r="E40" s="111"/>
      <c r="F40" s="42"/>
      <c r="G40" s="111"/>
      <c r="H40" s="95"/>
      <c r="I40" s="42"/>
      <c r="J40" s="42"/>
      <c r="K40" s="42"/>
      <c r="L40" s="42"/>
      <c r="M40" s="122" t="s">
        <v>382</v>
      </c>
      <c r="N40" s="122"/>
      <c r="O40" s="127"/>
      <c r="P40" s="128"/>
      <c r="Q40" s="129"/>
    </row>
    <row r="41" spans="1:17" x14ac:dyDescent="0.25">
      <c r="A41" s="112" t="s">
        <v>329</v>
      </c>
      <c r="B41" s="112"/>
      <c r="C41" s="112"/>
      <c r="D41" s="112"/>
      <c r="E41" s="112"/>
      <c r="F41" s="112"/>
      <c r="G41" s="112"/>
      <c r="H41" s="112"/>
      <c r="I41" s="130" t="s">
        <v>330</v>
      </c>
      <c r="J41" s="131"/>
      <c r="K41" s="131"/>
      <c r="L41" s="131"/>
      <c r="M41" s="131"/>
      <c r="N41" s="131"/>
      <c r="O41" s="131"/>
      <c r="P41" s="131"/>
      <c r="Q41" s="131"/>
    </row>
    <row r="42" spans="1:17" ht="38.25" x14ac:dyDescent="0.25">
      <c r="A42" s="48" t="s">
        <v>331</v>
      </c>
      <c r="B42" s="48" t="s">
        <v>332</v>
      </c>
      <c r="C42" s="50" t="s">
        <v>346</v>
      </c>
      <c r="D42" s="50" t="s">
        <v>347</v>
      </c>
      <c r="E42" s="50" t="s">
        <v>348</v>
      </c>
      <c r="F42" s="50" t="s">
        <v>349</v>
      </c>
      <c r="G42" s="50" t="s">
        <v>333</v>
      </c>
      <c r="H42" s="48" t="s">
        <v>334</v>
      </c>
      <c r="I42" s="49" t="s">
        <v>335</v>
      </c>
      <c r="J42" s="49" t="s">
        <v>336</v>
      </c>
      <c r="K42" s="49" t="s">
        <v>337</v>
      </c>
      <c r="L42" s="49" t="s">
        <v>338</v>
      </c>
      <c r="M42" s="49" t="s">
        <v>339</v>
      </c>
      <c r="N42" s="49" t="s">
        <v>340</v>
      </c>
      <c r="O42" s="49" t="s">
        <v>341</v>
      </c>
      <c r="P42" s="49" t="s">
        <v>342</v>
      </c>
      <c r="Q42" s="56" t="s">
        <v>343</v>
      </c>
    </row>
    <row r="43" spans="1:17" x14ac:dyDescent="0.25">
      <c r="A43" s="51">
        <f>+IFERROR((L26/D26),0)</f>
        <v>10000</v>
      </c>
      <c r="B43" s="52">
        <f>D5-A5</f>
        <v>0.49999999999999994</v>
      </c>
      <c r="C43" s="58">
        <f>(HOUR(B43)*60)+(MINUTE(B43))-60</f>
        <v>660</v>
      </c>
      <c r="D43" s="45">
        <f>+COUNTA(B8:B25)*60</f>
        <v>0</v>
      </c>
      <c r="E43" s="53">
        <f>IFERROR(C43/D43,0)</f>
        <v>0</v>
      </c>
      <c r="F43" s="45">
        <v>5</v>
      </c>
      <c r="G43" s="45">
        <v>7</v>
      </c>
      <c r="H43" s="51">
        <f>IFERROR(H5/F43,0)</f>
        <v>0</v>
      </c>
      <c r="I43" s="54">
        <f>IFERROR(E26/$L$26,0)</f>
        <v>0.26</v>
      </c>
      <c r="J43" s="54">
        <f>IFERROR(F26/$L$26,0)</f>
        <v>0.25333333333333335</v>
      </c>
      <c r="K43" s="54">
        <f>IFERROR(G26/$L$26,0)</f>
        <v>0.24666666666666667</v>
      </c>
      <c r="L43" s="54">
        <f>IFERROR(H26/$L$26,0)</f>
        <v>0.24</v>
      </c>
      <c r="M43" s="54">
        <f>IFERROR(L33/$L$26,0)</f>
        <v>0</v>
      </c>
      <c r="N43" s="54">
        <f>IFERROR(#REF!/$L$26,0)</f>
        <v>0</v>
      </c>
      <c r="O43" s="54">
        <f>IFERROR(G33/$L$26,0)</f>
        <v>0</v>
      </c>
      <c r="P43" s="54">
        <f>IFERROR(I26/$L$26,0)</f>
        <v>0.26666666666666666</v>
      </c>
      <c r="Q43" s="54">
        <f>IFERROR(J26/$L$26,0)</f>
        <v>0.26666666666666666</v>
      </c>
    </row>
    <row r="44" spans="1:17" ht="25.5" x14ac:dyDescent="0.25">
      <c r="A44" s="55"/>
      <c r="B44" s="55"/>
      <c r="C44" s="55"/>
      <c r="D44" s="55"/>
      <c r="E44" s="55"/>
      <c r="F44" s="55"/>
      <c r="G44" s="55"/>
      <c r="H44" s="55"/>
      <c r="I44" s="56" t="s">
        <v>344</v>
      </c>
      <c r="J44" s="56" t="s">
        <v>321</v>
      </c>
      <c r="K44" s="56" t="s">
        <v>345</v>
      </c>
      <c r="M44" s="55"/>
      <c r="N44" s="55"/>
      <c r="O44" s="55"/>
      <c r="P44" s="55"/>
    </row>
    <row r="45" spans="1:17" x14ac:dyDescent="0.25">
      <c r="A45" s="55"/>
      <c r="B45" s="55"/>
      <c r="C45" s="55"/>
      <c r="D45" s="55"/>
      <c r="E45" s="55"/>
      <c r="F45" s="55"/>
      <c r="G45" s="55"/>
      <c r="H45" s="55"/>
      <c r="I45" s="54">
        <f>IFERROR(H29/$L$26,0)</f>
        <v>1.3333333333333333E-5</v>
      </c>
      <c r="J45" s="57">
        <f>IFERROR(M30/D26,0)</f>
        <v>460</v>
      </c>
      <c r="K45" s="57">
        <f>IFERROR(H26/D26,0)</f>
        <v>2400</v>
      </c>
      <c r="M45" s="2"/>
      <c r="N45" s="55"/>
      <c r="O45" s="55"/>
      <c r="P45" s="55"/>
    </row>
  </sheetData>
  <mergeCells count="74">
    <mergeCell ref="I41:Q41"/>
    <mergeCell ref="M37:N37"/>
    <mergeCell ref="M38:N38"/>
    <mergeCell ref="M39:N39"/>
    <mergeCell ref="M40:N40"/>
    <mergeCell ref="O37:Q37"/>
    <mergeCell ref="O38:Q38"/>
    <mergeCell ref="O39:Q39"/>
    <mergeCell ref="O40:Q40"/>
    <mergeCell ref="H38:I38"/>
    <mergeCell ref="H39:I39"/>
    <mergeCell ref="O32:Q32"/>
    <mergeCell ref="O33:Q33"/>
    <mergeCell ref="O34:Q34"/>
    <mergeCell ref="O35:Q35"/>
    <mergeCell ref="O36:Q36"/>
    <mergeCell ref="A1:Q1"/>
    <mergeCell ref="M28:Q28"/>
    <mergeCell ref="D36:E36"/>
    <mergeCell ref="F36:G36"/>
    <mergeCell ref="M29:Q29"/>
    <mergeCell ref="M30:Q30"/>
    <mergeCell ref="M31:Q31"/>
    <mergeCell ref="M32:N32"/>
    <mergeCell ref="M33:N33"/>
    <mergeCell ref="M34:N34"/>
    <mergeCell ref="M35:N35"/>
    <mergeCell ref="M36:N36"/>
    <mergeCell ref="J36:K36"/>
    <mergeCell ref="A5:C5"/>
    <mergeCell ref="D5:G5"/>
    <mergeCell ref="H5:K5"/>
    <mergeCell ref="A39:B39"/>
    <mergeCell ref="A41:H41"/>
    <mergeCell ref="A40:B40"/>
    <mergeCell ref="D40:E40"/>
    <mergeCell ref="G40:H40"/>
    <mergeCell ref="F38:F39"/>
    <mergeCell ref="G38:G39"/>
    <mergeCell ref="L5:M5"/>
    <mergeCell ref="D28:G28"/>
    <mergeCell ref="H28:I28"/>
    <mergeCell ref="J28:K28"/>
    <mergeCell ref="L28:L29"/>
    <mergeCell ref="M6:O6"/>
    <mergeCell ref="H2:I2"/>
    <mergeCell ref="D27:E27"/>
    <mergeCell ref="G27:H27"/>
    <mergeCell ref="H4:K4"/>
    <mergeCell ref="O2:Q2"/>
    <mergeCell ref="O3:Q3"/>
    <mergeCell ref="O4:Q4"/>
    <mergeCell ref="O5:Q5"/>
    <mergeCell ref="P6:Q6"/>
    <mergeCell ref="L4:M4"/>
    <mergeCell ref="J2:L2"/>
    <mergeCell ref="H3:I3"/>
    <mergeCell ref="J3:L3"/>
    <mergeCell ref="C6:D6"/>
    <mergeCell ref="L6:L7"/>
    <mergeCell ref="E6:H6"/>
    <mergeCell ref="A2:C2"/>
    <mergeCell ref="A3:C3"/>
    <mergeCell ref="D2:E2"/>
    <mergeCell ref="D3:E3"/>
    <mergeCell ref="F2:G2"/>
    <mergeCell ref="F3:G3"/>
    <mergeCell ref="H34:I34"/>
    <mergeCell ref="H29:I29"/>
    <mergeCell ref="H30:I30"/>
    <mergeCell ref="A4:C4"/>
    <mergeCell ref="D4:G4"/>
    <mergeCell ref="A6:B6"/>
    <mergeCell ref="I6:K6"/>
  </mergeCells>
  <dataValidations count="5">
    <dataValidation type="list" allowBlank="1" showInputMessage="1" showErrorMessage="1" sqref="D3" xr:uid="{AEF5EDB9-E736-4AB4-A9AF-637FA36B9F1A}">
      <formula1>"Maquina 1, Maquina 2, Maquina 3, Maquina 4"</formula1>
    </dataValidation>
    <dataValidation type="list" allowBlank="1" showInputMessage="1" showErrorMessage="1" sqref="F3:G3" xr:uid="{070A8752-720A-48F5-8181-E2BC84DDEE95}">
      <formula1>"Tuberia,Codo,Tee,Yee,Sardinel,Bordillo,Topellantas,Cuneta,Separador,New_Jersey,Poste,Alfajia,Blocala,Bloque_calado,Lavaderos"</formula1>
    </dataValidation>
    <dataValidation type="list" allowBlank="1" showInputMessage="1" showErrorMessage="1" sqref="H3:I3" xr:uid="{9561FAB1-7A4F-4FA7-887F-AF2562E1B9CB}">
      <formula1>INDIRECT($F$3)</formula1>
    </dataValidation>
    <dataValidation type="list" allowBlank="1" showInputMessage="1" showErrorMessage="1" sqref="I33" xr:uid="{FB065D7C-B20C-4A8C-BBDD-59A3B275D760}">
      <formula1>"Empleado 1, Empleado2, Empleado 3, Empleado 4"</formula1>
    </dataValidation>
    <dataValidation type="list" allowBlank="1" showInputMessage="1" showErrorMessage="1" sqref="H36:I36" xr:uid="{2BE9F060-0544-492D-BFC4-E4092DFF73D0}">
      <formula1>"Maquina 1, Maquina 2, Maquina 3, Maquina 4, Maquina 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BB09-1C8E-46C4-AC6B-7A20BF530939}">
  <dimension ref="A1:AC84"/>
  <sheetViews>
    <sheetView workbookViewId="0">
      <selection activeCell="I3" sqref="I3:I14"/>
    </sheetView>
  </sheetViews>
  <sheetFormatPr baseColWidth="10" defaultRowHeight="15" x14ac:dyDescent="0.25"/>
  <cols>
    <col min="9" max="9" bestFit="true" customWidth="true" width="14.0"/>
    <col min="11" max="11" bestFit="true" customWidth="true" width="16.85546875"/>
    <col min="14" max="14" bestFit="true" customWidth="true" width="16.28515625"/>
  </cols>
  <sheetData>
    <row r="1" spans="1:29" x14ac:dyDescent="0.25">
      <c r="A1" s="134" t="s">
        <v>9</v>
      </c>
      <c r="B1" s="134"/>
      <c r="C1" s="134"/>
      <c r="E1" s="2" t="s">
        <v>10</v>
      </c>
      <c r="F1" s="2"/>
      <c r="G1" s="2"/>
      <c r="H1" s="2"/>
      <c r="I1" s="2"/>
      <c r="J1" s="2"/>
      <c r="K1" s="2"/>
      <c r="L1" s="2"/>
      <c r="M1" s="2"/>
      <c r="N1" s="2"/>
      <c r="O1" s="2"/>
      <c r="U1" s="5" t="s">
        <v>11</v>
      </c>
      <c r="V1" s="6" t="s">
        <v>12</v>
      </c>
      <c r="W1" s="6" t="s">
        <v>3</v>
      </c>
      <c r="X1" s="6" t="s">
        <v>13</v>
      </c>
      <c r="Y1" s="6" t="s">
        <v>14</v>
      </c>
      <c r="Z1" s="6" t="s">
        <v>15</v>
      </c>
      <c r="AA1" s="6" t="s">
        <v>16</v>
      </c>
      <c r="AB1" s="6" t="s">
        <v>17</v>
      </c>
      <c r="AC1" s="7" t="s">
        <v>18</v>
      </c>
    </row>
    <row r="2" spans="1:29" ht="15.75" x14ac:dyDescent="0.25">
      <c r="A2" s="2" t="s">
        <v>13</v>
      </c>
      <c r="B2" s="2" t="s">
        <v>19</v>
      </c>
      <c r="C2" s="2" t="s">
        <v>14</v>
      </c>
      <c r="D2" s="1" t="s">
        <v>15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/>
      <c r="U2" s="8" t="s">
        <v>35</v>
      </c>
      <c r="V2" s="9">
        <v>9</v>
      </c>
      <c r="W2" s="10">
        <v>6</v>
      </c>
      <c r="X2" s="9" t="s">
        <v>36</v>
      </c>
      <c r="Y2" s="9">
        <v>39</v>
      </c>
      <c r="Z2" s="11"/>
      <c r="AA2" s="11"/>
      <c r="AB2" s="9" t="s">
        <v>37</v>
      </c>
      <c r="AC2" s="12" t="s">
        <v>38</v>
      </c>
    </row>
    <row r="3" spans="1:29" ht="15.75" x14ac:dyDescent="0.25">
      <c r="A3" s="13" t="s">
        <v>24</v>
      </c>
      <c r="B3" s="14" t="s">
        <v>39</v>
      </c>
      <c r="C3" s="2">
        <v>173</v>
      </c>
      <c r="D3" s="1"/>
      <c r="E3" s="2">
        <v>6</v>
      </c>
      <c r="F3" s="2">
        <v>6</v>
      </c>
      <c r="G3" s="2" t="s">
        <v>40</v>
      </c>
      <c r="H3" s="15" t="s">
        <v>41</v>
      </c>
      <c r="I3" s="2" t="s">
        <v>39</v>
      </c>
      <c r="J3" s="2" t="s">
        <v>42</v>
      </c>
      <c r="K3" s="2" t="s">
        <v>43</v>
      </c>
      <c r="L3" s="2" t="s">
        <v>44</v>
      </c>
      <c r="M3" s="2" t="s">
        <v>45</v>
      </c>
      <c r="N3" s="2" t="s">
        <v>46</v>
      </c>
      <c r="O3" s="2" t="s">
        <v>47</v>
      </c>
      <c r="P3" s="2" t="s">
        <v>48</v>
      </c>
      <c r="Q3" s="2" t="s">
        <v>49</v>
      </c>
      <c r="R3" s="2" t="s">
        <v>50</v>
      </c>
      <c r="S3" s="2" t="s">
        <v>51</v>
      </c>
      <c r="T3" s="2"/>
      <c r="U3" s="8" t="s">
        <v>35</v>
      </c>
      <c r="V3" s="9">
        <v>9</v>
      </c>
      <c r="W3" s="10">
        <v>8</v>
      </c>
      <c r="X3" s="9" t="s">
        <v>36</v>
      </c>
      <c r="Y3" s="9">
        <v>40</v>
      </c>
      <c r="Z3" s="11"/>
      <c r="AA3" s="11"/>
      <c r="AB3" s="9" t="s">
        <v>37</v>
      </c>
      <c r="AC3" s="12" t="s">
        <v>52</v>
      </c>
    </row>
    <row r="4" spans="1:29" ht="15.75" x14ac:dyDescent="0.25">
      <c r="A4" s="13" t="s">
        <v>24</v>
      </c>
      <c r="B4" s="16" t="s">
        <v>53</v>
      </c>
      <c r="C4" s="2">
        <v>40</v>
      </c>
      <c r="D4" s="1"/>
      <c r="E4" s="2">
        <v>8</v>
      </c>
      <c r="F4" s="2">
        <v>8</v>
      </c>
      <c r="G4" s="2" t="s">
        <v>54</v>
      </c>
      <c r="H4" s="17" t="s">
        <v>55</v>
      </c>
      <c r="I4" s="2" t="s">
        <v>53</v>
      </c>
      <c r="J4" s="2" t="s">
        <v>56</v>
      </c>
      <c r="K4" s="2" t="s">
        <v>57</v>
      </c>
      <c r="L4" s="2" t="s">
        <v>58</v>
      </c>
      <c r="M4" s="2" t="s">
        <v>59</v>
      </c>
      <c r="N4" s="2" t="s">
        <v>60</v>
      </c>
      <c r="O4" s="2" t="s">
        <v>61</v>
      </c>
      <c r="S4" t="s" s="0">
        <v>62</v>
      </c>
      <c r="U4" s="8" t="s">
        <v>35</v>
      </c>
      <c r="V4" s="9">
        <v>9</v>
      </c>
      <c r="W4" s="10">
        <v>10</v>
      </c>
      <c r="X4" s="9" t="s">
        <v>36</v>
      </c>
      <c r="Y4" s="9">
        <v>41</v>
      </c>
      <c r="Z4" s="11"/>
      <c r="AA4" s="11"/>
      <c r="AB4" s="9" t="s">
        <v>37</v>
      </c>
      <c r="AC4" s="12" t="s">
        <v>63</v>
      </c>
    </row>
    <row r="5" spans="1:29" ht="30" x14ac:dyDescent="0.25">
      <c r="A5" s="13" t="s">
        <v>24</v>
      </c>
      <c r="B5" s="13" t="s">
        <v>64</v>
      </c>
      <c r="C5" s="2">
        <v>41</v>
      </c>
      <c r="D5" s="1"/>
      <c r="E5" s="2">
        <v>10</v>
      </c>
      <c r="F5" s="2">
        <v>10</v>
      </c>
      <c r="G5" s="2" t="s">
        <v>65</v>
      </c>
      <c r="H5" s="15" t="s">
        <v>66</v>
      </c>
      <c r="I5" s="2" t="s">
        <v>64</v>
      </c>
      <c r="J5" s="2" t="s">
        <v>67</v>
      </c>
      <c r="K5" s="2" t="s">
        <v>68</v>
      </c>
      <c r="L5" s="2"/>
      <c r="M5" s="2"/>
      <c r="N5" s="2" t="s">
        <v>69</v>
      </c>
      <c r="O5" s="2" t="s">
        <v>70</v>
      </c>
      <c r="S5" t="s" s="0">
        <v>71</v>
      </c>
      <c r="U5" s="8" t="s">
        <v>35</v>
      </c>
      <c r="V5" s="9">
        <v>9</v>
      </c>
      <c r="W5" s="10">
        <v>12</v>
      </c>
      <c r="X5" s="9" t="s">
        <v>36</v>
      </c>
      <c r="Y5" s="9">
        <v>42</v>
      </c>
      <c r="Z5" s="11"/>
      <c r="AA5" s="11"/>
      <c r="AB5" s="9" t="s">
        <v>37</v>
      </c>
      <c r="AC5" s="12" t="s">
        <v>72</v>
      </c>
    </row>
    <row r="6" spans="1:29" ht="30" x14ac:dyDescent="0.25">
      <c r="A6" s="13" t="s">
        <v>24</v>
      </c>
      <c r="B6" s="13" t="s">
        <v>73</v>
      </c>
      <c r="C6" s="2">
        <v>42</v>
      </c>
      <c r="D6" s="1"/>
      <c r="E6" s="2">
        <v>12</v>
      </c>
      <c r="F6" s="2">
        <v>12</v>
      </c>
      <c r="G6" s="2" t="s">
        <v>74</v>
      </c>
      <c r="H6" s="17" t="s">
        <v>75</v>
      </c>
      <c r="I6" s="2" t="s">
        <v>73</v>
      </c>
      <c r="J6" s="2"/>
      <c r="K6" s="2" t="s">
        <v>76</v>
      </c>
      <c r="L6" s="2"/>
      <c r="M6" s="2"/>
      <c r="N6" s="2" t="s">
        <v>69</v>
      </c>
      <c r="O6" s="2" t="s">
        <v>77</v>
      </c>
      <c r="U6" s="8" t="s">
        <v>35</v>
      </c>
      <c r="V6" s="9">
        <v>9</v>
      </c>
      <c r="W6" s="10">
        <v>14</v>
      </c>
      <c r="X6" s="9" t="s">
        <v>36</v>
      </c>
      <c r="Y6" s="9">
        <v>43</v>
      </c>
      <c r="Z6" s="11"/>
      <c r="AA6" s="11"/>
      <c r="AB6" s="9" t="s">
        <v>37</v>
      </c>
      <c r="AC6" s="12" t="s">
        <v>78</v>
      </c>
    </row>
    <row r="7" spans="1:29" ht="15.75" x14ac:dyDescent="0.25">
      <c r="A7" s="13" t="s">
        <v>24</v>
      </c>
      <c r="B7" s="2" t="s">
        <v>79</v>
      </c>
      <c r="C7" s="2">
        <v>43</v>
      </c>
      <c r="D7" s="1"/>
      <c r="E7" s="2">
        <v>14</v>
      </c>
      <c r="F7" s="2">
        <v>14</v>
      </c>
      <c r="G7" s="2" t="s">
        <v>80</v>
      </c>
      <c r="H7" s="15" t="s">
        <v>81</v>
      </c>
      <c r="I7" s="2" t="s">
        <v>79</v>
      </c>
      <c r="J7" s="2"/>
      <c r="K7" s="2" t="s">
        <v>82</v>
      </c>
      <c r="L7" s="2"/>
      <c r="M7" s="2"/>
      <c r="N7" s="2" t="s">
        <v>83</v>
      </c>
      <c r="O7" s="2" t="s">
        <v>84</v>
      </c>
      <c r="U7" s="8" t="s">
        <v>35</v>
      </c>
      <c r="V7" s="9">
        <v>9</v>
      </c>
      <c r="W7" s="10">
        <v>16</v>
      </c>
      <c r="X7" s="9" t="s">
        <v>36</v>
      </c>
      <c r="Y7" s="9">
        <v>44</v>
      </c>
      <c r="Z7" s="11"/>
      <c r="AA7" s="11"/>
      <c r="AB7" s="9" t="s">
        <v>37</v>
      </c>
      <c r="AC7" s="12" t="s">
        <v>85</v>
      </c>
    </row>
    <row r="8" spans="1:29" ht="15.75" x14ac:dyDescent="0.25">
      <c r="A8" s="13" t="s">
        <v>24</v>
      </c>
      <c r="B8" s="2" t="s">
        <v>86</v>
      </c>
      <c r="C8" s="2">
        <v>44</v>
      </c>
      <c r="D8" s="1"/>
      <c r="E8" s="2">
        <v>16</v>
      </c>
      <c r="F8" s="2">
        <v>16</v>
      </c>
      <c r="G8" s="2" t="s">
        <v>87</v>
      </c>
      <c r="H8" s="17" t="s">
        <v>88</v>
      </c>
      <c r="I8" s="2" t="s">
        <v>86</v>
      </c>
      <c r="J8" s="2"/>
      <c r="K8" s="2"/>
      <c r="L8" s="2"/>
      <c r="M8" s="2"/>
      <c r="N8" s="2"/>
      <c r="O8" s="2" t="s">
        <v>89</v>
      </c>
      <c r="U8" s="8" t="s">
        <v>35</v>
      </c>
      <c r="V8" s="9">
        <v>9</v>
      </c>
      <c r="W8" s="10">
        <v>18</v>
      </c>
      <c r="X8" s="9" t="s">
        <v>36</v>
      </c>
      <c r="Y8" s="9">
        <v>45</v>
      </c>
      <c r="Z8" s="11"/>
      <c r="AA8" s="11"/>
      <c r="AB8" s="9" t="s">
        <v>37</v>
      </c>
      <c r="AC8" s="12" t="s">
        <v>90</v>
      </c>
    </row>
    <row r="9" spans="1:29" ht="15.75" x14ac:dyDescent="0.25">
      <c r="A9" s="13" t="s">
        <v>24</v>
      </c>
      <c r="B9" s="2" t="s">
        <v>91</v>
      </c>
      <c r="C9" s="2">
        <v>45</v>
      </c>
      <c r="D9" s="1"/>
      <c r="E9" s="2">
        <v>18</v>
      </c>
      <c r="F9" s="2">
        <v>18</v>
      </c>
      <c r="G9" s="2" t="s">
        <v>92</v>
      </c>
      <c r="H9" s="15" t="s">
        <v>93</v>
      </c>
      <c r="I9" s="2" t="s">
        <v>91</v>
      </c>
      <c r="J9" s="2"/>
      <c r="K9" s="2"/>
      <c r="L9" s="2"/>
      <c r="M9" s="2"/>
      <c r="N9" s="2"/>
      <c r="O9" s="2" t="s">
        <v>94</v>
      </c>
      <c r="U9" s="8" t="s">
        <v>35</v>
      </c>
      <c r="V9" s="9">
        <v>9</v>
      </c>
      <c r="W9" s="10">
        <v>20</v>
      </c>
      <c r="X9" s="9" t="s">
        <v>36</v>
      </c>
      <c r="Y9" s="9">
        <v>16</v>
      </c>
      <c r="Z9" s="11"/>
      <c r="AA9" s="11"/>
      <c r="AB9" s="9" t="s">
        <v>37</v>
      </c>
      <c r="AC9" s="12" t="s">
        <v>95</v>
      </c>
    </row>
    <row r="10" spans="1:29" ht="15.75" x14ac:dyDescent="0.25">
      <c r="A10" s="13" t="s">
        <v>24</v>
      </c>
      <c r="B10" s="2" t="s">
        <v>96</v>
      </c>
      <c r="C10" s="2">
        <v>16</v>
      </c>
      <c r="D10" s="1"/>
      <c r="E10" s="2">
        <v>20</v>
      </c>
      <c r="F10" s="2">
        <v>20</v>
      </c>
      <c r="G10" s="2" t="s">
        <v>97</v>
      </c>
      <c r="H10" s="18" t="s">
        <v>98</v>
      </c>
      <c r="I10" s="2" t="s">
        <v>96</v>
      </c>
      <c r="J10" s="2"/>
      <c r="K10" s="2"/>
      <c r="L10" s="2"/>
      <c r="M10" s="2"/>
      <c r="N10" s="2"/>
      <c r="O10" s="2"/>
      <c r="U10" s="8" t="s">
        <v>35</v>
      </c>
      <c r="V10" s="9">
        <v>9</v>
      </c>
      <c r="W10" s="10">
        <v>24</v>
      </c>
      <c r="X10" s="9" t="s">
        <v>36</v>
      </c>
      <c r="Y10" s="9">
        <v>47</v>
      </c>
      <c r="Z10" s="11"/>
      <c r="AA10" s="11"/>
      <c r="AB10" s="9" t="s">
        <v>37</v>
      </c>
      <c r="AC10" s="12" t="s">
        <v>99</v>
      </c>
    </row>
    <row r="11" spans="1:29" ht="15.75" x14ac:dyDescent="0.25">
      <c r="A11" s="13" t="s">
        <v>24</v>
      </c>
      <c r="B11" s="2" t="s">
        <v>100</v>
      </c>
      <c r="C11" s="2">
        <v>47</v>
      </c>
      <c r="D11" s="1"/>
      <c r="E11" s="2">
        <v>24</v>
      </c>
      <c r="F11" s="2">
        <v>24</v>
      </c>
      <c r="G11" s="2"/>
      <c r="H11" s="2"/>
      <c r="I11" s="2" t="s">
        <v>100</v>
      </c>
      <c r="J11" s="2"/>
      <c r="K11" s="2"/>
      <c r="L11" s="2"/>
      <c r="M11" s="2"/>
      <c r="N11" s="2"/>
      <c r="O11" s="2"/>
      <c r="U11" s="8" t="s">
        <v>35</v>
      </c>
      <c r="V11" s="9">
        <v>9</v>
      </c>
      <c r="W11" s="10" t="s">
        <v>101</v>
      </c>
      <c r="X11" s="9" t="s">
        <v>36</v>
      </c>
      <c r="Y11" s="9">
        <v>49</v>
      </c>
      <c r="Z11" s="11"/>
      <c r="AA11" s="11"/>
      <c r="AB11" s="9" t="s">
        <v>37</v>
      </c>
      <c r="AC11" s="12" t="s">
        <v>102</v>
      </c>
    </row>
    <row r="12" spans="1:29" ht="15.75" x14ac:dyDescent="0.25">
      <c r="A12" s="13" t="s">
        <v>24</v>
      </c>
      <c r="B12" s="2" t="s">
        <v>103</v>
      </c>
      <c r="C12" s="2">
        <v>49</v>
      </c>
      <c r="D12" s="1"/>
      <c r="E12" s="2" t="s">
        <v>101</v>
      </c>
      <c r="F12" s="2"/>
      <c r="G12" s="2"/>
      <c r="H12" s="2"/>
      <c r="I12" s="2" t="s">
        <v>103</v>
      </c>
      <c r="J12" s="2"/>
      <c r="K12" s="2"/>
      <c r="L12" s="2"/>
      <c r="M12" s="2"/>
      <c r="N12" s="2"/>
      <c r="O12" s="2"/>
      <c r="U12" s="8" t="s">
        <v>35</v>
      </c>
      <c r="V12" s="9">
        <v>9</v>
      </c>
      <c r="W12" s="10" t="s">
        <v>104</v>
      </c>
      <c r="X12" s="9" t="s">
        <v>36</v>
      </c>
      <c r="Y12" s="9">
        <v>452</v>
      </c>
      <c r="Z12" s="11"/>
      <c r="AA12" s="11"/>
      <c r="AB12" s="9" t="s">
        <v>37</v>
      </c>
      <c r="AC12" s="12" t="s">
        <v>105</v>
      </c>
    </row>
    <row r="13" spans="1:29" ht="15.75" x14ac:dyDescent="0.25">
      <c r="A13" s="13" t="s">
        <v>24</v>
      </c>
      <c r="B13" s="2" t="s">
        <v>106</v>
      </c>
      <c r="C13" s="2">
        <v>156</v>
      </c>
      <c r="D13" s="1"/>
      <c r="E13" s="2" t="s">
        <v>107</v>
      </c>
      <c r="F13" s="2"/>
      <c r="G13" s="2"/>
      <c r="H13" s="2"/>
      <c r="I13" s="2" t="s">
        <v>106</v>
      </c>
      <c r="J13" s="2"/>
      <c r="K13" s="2"/>
      <c r="L13" s="2"/>
      <c r="M13" s="2"/>
      <c r="N13" s="2"/>
      <c r="O13" s="2"/>
      <c r="U13" s="8" t="s">
        <v>35</v>
      </c>
      <c r="V13" s="9">
        <v>9</v>
      </c>
      <c r="W13" s="10" t="s">
        <v>108</v>
      </c>
      <c r="X13" s="9" t="s">
        <v>36</v>
      </c>
      <c r="Y13" s="9">
        <v>304</v>
      </c>
      <c r="Z13" s="11"/>
      <c r="AA13" s="11"/>
      <c r="AB13" s="9" t="s">
        <v>37</v>
      </c>
      <c r="AC13" s="12" t="s">
        <v>109</v>
      </c>
    </row>
    <row r="14" spans="1:29" ht="15.75" x14ac:dyDescent="0.25">
      <c r="A14" s="13" t="s">
        <v>24</v>
      </c>
      <c r="B14" s="2" t="s">
        <v>110</v>
      </c>
      <c r="C14" s="2">
        <v>452</v>
      </c>
      <c r="D14" s="1"/>
      <c r="E14" s="2" t="s">
        <v>104</v>
      </c>
      <c r="F14" s="2"/>
      <c r="G14" s="2"/>
      <c r="H14" s="2"/>
      <c r="I14" s="2" t="s">
        <v>110</v>
      </c>
      <c r="J14" s="2"/>
      <c r="K14" s="2"/>
      <c r="L14" s="2"/>
      <c r="M14" s="2"/>
      <c r="N14" s="2"/>
      <c r="O14" s="2"/>
      <c r="U14" s="8" t="s">
        <v>35</v>
      </c>
      <c r="V14" s="9">
        <v>9</v>
      </c>
      <c r="W14" s="10" t="s">
        <v>111</v>
      </c>
      <c r="X14" s="9" t="s">
        <v>36</v>
      </c>
      <c r="Y14" s="9">
        <v>472</v>
      </c>
      <c r="Z14" s="11"/>
      <c r="AA14" s="11"/>
      <c r="AB14" s="9" t="s">
        <v>37</v>
      </c>
      <c r="AC14" s="12" t="s">
        <v>112</v>
      </c>
    </row>
    <row r="15" spans="1:29" ht="15.75" x14ac:dyDescent="0.25">
      <c r="A15" s="13" t="s">
        <v>24</v>
      </c>
      <c r="B15" s="2" t="s">
        <v>96</v>
      </c>
      <c r="C15" s="2">
        <v>304</v>
      </c>
      <c r="D15" s="1"/>
      <c r="E15" s="2" t="s">
        <v>108</v>
      </c>
      <c r="F15" s="2"/>
      <c r="G15" s="2"/>
      <c r="H15" s="2"/>
      <c r="I15" s="2"/>
      <c r="J15" s="2"/>
      <c r="K15" s="2"/>
      <c r="L15" s="2"/>
      <c r="M15" s="2"/>
      <c r="N15" s="2"/>
      <c r="O15" s="2"/>
      <c r="U15" s="8" t="s">
        <v>35</v>
      </c>
      <c r="V15" s="9">
        <v>9</v>
      </c>
      <c r="W15" s="10" t="s">
        <v>113</v>
      </c>
      <c r="X15" s="9" t="s">
        <v>36</v>
      </c>
      <c r="Y15" s="9">
        <v>51</v>
      </c>
      <c r="Z15" s="11"/>
      <c r="AA15" s="11"/>
      <c r="AB15" s="9" t="s">
        <v>37</v>
      </c>
      <c r="AC15" s="12" t="s">
        <v>114</v>
      </c>
    </row>
    <row r="16" spans="1:29" ht="25.5" x14ac:dyDescent="0.25">
      <c r="A16" s="2" t="s">
        <v>25</v>
      </c>
      <c r="B16" s="2" t="s">
        <v>42</v>
      </c>
      <c r="C16" s="2">
        <v>274</v>
      </c>
      <c r="D16" s="1"/>
      <c r="E16" s="2" t="s">
        <v>111</v>
      </c>
      <c r="F16" s="2"/>
      <c r="G16" s="2"/>
      <c r="H16" s="2"/>
      <c r="I16" s="2"/>
      <c r="J16" s="2"/>
      <c r="K16" s="2"/>
      <c r="L16" s="2"/>
      <c r="M16" s="2"/>
      <c r="N16" s="2"/>
      <c r="O16" s="2"/>
      <c r="U16" s="8" t="s">
        <v>115</v>
      </c>
      <c r="V16" s="9">
        <v>11</v>
      </c>
      <c r="W16" s="10" t="s">
        <v>116</v>
      </c>
      <c r="X16" s="9" t="s">
        <v>117</v>
      </c>
      <c r="Y16" s="9">
        <v>216</v>
      </c>
      <c r="Z16" s="11" t="s">
        <v>118</v>
      </c>
      <c r="AA16" s="11"/>
      <c r="AB16" s="9" t="s">
        <v>119</v>
      </c>
      <c r="AC16" s="12" t="s">
        <v>120</v>
      </c>
    </row>
    <row r="17" spans="1:29" ht="25.5" x14ac:dyDescent="0.25">
      <c r="A17" s="2" t="s">
        <v>25</v>
      </c>
      <c r="B17" s="2" t="s">
        <v>56</v>
      </c>
      <c r="C17" s="2">
        <v>408</v>
      </c>
      <c r="D17" s="1"/>
      <c r="E17" s="2" t="s">
        <v>113</v>
      </c>
      <c r="F17" s="2"/>
      <c r="G17" s="2"/>
      <c r="H17" s="2"/>
      <c r="I17" s="2"/>
      <c r="J17" s="2"/>
      <c r="K17" s="2"/>
      <c r="L17" s="2"/>
      <c r="M17" s="2"/>
      <c r="N17" s="2"/>
      <c r="O17" s="2"/>
      <c r="U17" s="8" t="s">
        <v>115</v>
      </c>
      <c r="V17" s="9">
        <v>11</v>
      </c>
      <c r="W17" s="10" t="s">
        <v>121</v>
      </c>
      <c r="X17" s="9" t="s">
        <v>122</v>
      </c>
      <c r="Y17" s="9">
        <v>217</v>
      </c>
      <c r="Z17" s="11" t="s">
        <v>118</v>
      </c>
      <c r="AA17" s="11"/>
      <c r="AB17" s="9" t="s">
        <v>123</v>
      </c>
      <c r="AC17" s="12" t="s">
        <v>124</v>
      </c>
    </row>
    <row r="18" spans="1:29" ht="25.5" x14ac:dyDescent="0.25">
      <c r="A18" s="2" t="s">
        <v>25</v>
      </c>
      <c r="B18" s="2" t="s">
        <v>67</v>
      </c>
      <c r="C18" s="2">
        <v>373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U18" s="8" t="s">
        <v>115</v>
      </c>
      <c r="V18" s="9">
        <v>11</v>
      </c>
      <c r="W18" s="10" t="s">
        <v>125</v>
      </c>
      <c r="X18" s="9" t="s">
        <v>117</v>
      </c>
      <c r="Y18" s="9">
        <v>380</v>
      </c>
      <c r="Z18" s="11" t="s">
        <v>118</v>
      </c>
      <c r="AA18" s="11"/>
      <c r="AB18" s="9" t="s">
        <v>126</v>
      </c>
      <c r="AC18" s="12" t="s">
        <v>127</v>
      </c>
    </row>
    <row r="19" spans="1:29" ht="25.5" x14ac:dyDescent="0.25">
      <c r="A19" s="2" t="s">
        <v>26</v>
      </c>
      <c r="B19" s="2" t="s">
        <v>57</v>
      </c>
      <c r="C19" s="2">
        <v>458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U19" s="8" t="s">
        <v>115</v>
      </c>
      <c r="V19" s="9">
        <v>11</v>
      </c>
      <c r="W19" s="10" t="s">
        <v>128</v>
      </c>
      <c r="X19" s="9" t="s">
        <v>122</v>
      </c>
      <c r="Y19" s="9">
        <v>381</v>
      </c>
      <c r="Z19" s="11" t="s">
        <v>118</v>
      </c>
      <c r="AA19" s="11"/>
      <c r="AB19" s="9" t="s">
        <v>129</v>
      </c>
      <c r="AC19" s="12" t="s">
        <v>130</v>
      </c>
    </row>
    <row r="20" spans="1:29" ht="15.75" x14ac:dyDescent="0.25">
      <c r="A20" s="2" t="s">
        <v>26</v>
      </c>
      <c r="B20" s="2" t="s">
        <v>76</v>
      </c>
      <c r="C20" s="2">
        <v>230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U20" s="8" t="s">
        <v>115</v>
      </c>
      <c r="V20" s="9">
        <v>11</v>
      </c>
      <c r="W20" s="10" t="s">
        <v>131</v>
      </c>
      <c r="X20" s="9" t="s">
        <v>117</v>
      </c>
      <c r="Y20" s="9">
        <v>549</v>
      </c>
      <c r="Z20" s="11" t="s">
        <v>132</v>
      </c>
      <c r="AA20" s="11"/>
      <c r="AB20" s="9" t="s">
        <v>131</v>
      </c>
      <c r="AC20" s="12" t="s">
        <v>133</v>
      </c>
    </row>
    <row r="21" spans="1:29" ht="15.75" x14ac:dyDescent="0.25">
      <c r="A21" s="2" t="s">
        <v>26</v>
      </c>
      <c r="B21" s="2" t="s">
        <v>43</v>
      </c>
      <c r="C21" s="2" t="s">
        <v>134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U21" s="8" t="s">
        <v>115</v>
      </c>
      <c r="V21" s="9">
        <v>11</v>
      </c>
      <c r="W21" s="10" t="s">
        <v>135</v>
      </c>
      <c r="X21" s="9" t="s">
        <v>122</v>
      </c>
      <c r="Y21" s="9">
        <v>243</v>
      </c>
      <c r="Z21" s="11" t="s">
        <v>132</v>
      </c>
      <c r="AA21" s="11"/>
      <c r="AB21" s="9" t="s">
        <v>135</v>
      </c>
      <c r="AC21" s="12" t="s">
        <v>136</v>
      </c>
    </row>
    <row r="22" spans="1:29" ht="15.75" x14ac:dyDescent="0.25">
      <c r="A22" s="2" t="s">
        <v>26</v>
      </c>
      <c r="B22" s="2" t="s">
        <v>68</v>
      </c>
      <c r="C22" s="2" t="s">
        <v>134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U22" s="8" t="s">
        <v>115</v>
      </c>
      <c r="V22" s="9">
        <v>11</v>
      </c>
      <c r="W22" s="10" t="s">
        <v>137</v>
      </c>
      <c r="X22" s="9" t="s">
        <v>138</v>
      </c>
      <c r="Y22" s="9">
        <v>218</v>
      </c>
      <c r="Z22" s="11" t="s">
        <v>139</v>
      </c>
      <c r="AA22" s="11" t="s">
        <v>140</v>
      </c>
      <c r="AB22" s="9" t="s">
        <v>141</v>
      </c>
      <c r="AC22" s="12" t="s">
        <v>142</v>
      </c>
    </row>
    <row r="23" spans="1:29" ht="15.75" x14ac:dyDescent="0.25">
      <c r="A23" s="2" t="s">
        <v>26</v>
      </c>
      <c r="B23" s="2" t="s">
        <v>82</v>
      </c>
      <c r="C23" s="2" t="s">
        <v>134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U23" s="8" t="s">
        <v>115</v>
      </c>
      <c r="V23" s="9">
        <v>11</v>
      </c>
      <c r="W23" s="10" t="s">
        <v>143</v>
      </c>
      <c r="X23" s="9" t="s">
        <v>138</v>
      </c>
      <c r="Y23" s="9">
        <v>231</v>
      </c>
      <c r="Z23" s="11" t="s">
        <v>139</v>
      </c>
      <c r="AA23" s="11" t="s">
        <v>140</v>
      </c>
      <c r="AB23" s="9" t="s">
        <v>141</v>
      </c>
      <c r="AC23" s="12" t="s">
        <v>144</v>
      </c>
    </row>
    <row r="24" spans="1:29" ht="31.5" x14ac:dyDescent="0.25">
      <c r="A24" s="13" t="s">
        <v>27</v>
      </c>
      <c r="B24" s="2" t="s">
        <v>44</v>
      </c>
      <c r="C24" s="2">
        <v>207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U24" s="8" t="s">
        <v>115</v>
      </c>
      <c r="V24" s="9">
        <v>11</v>
      </c>
      <c r="W24" s="10" t="s">
        <v>145</v>
      </c>
      <c r="X24" s="9" t="s">
        <v>138</v>
      </c>
      <c r="Y24" s="9">
        <v>219</v>
      </c>
      <c r="Z24" s="11" t="s">
        <v>146</v>
      </c>
      <c r="AA24" s="11" t="s">
        <v>140</v>
      </c>
      <c r="AB24" s="9" t="s">
        <v>147</v>
      </c>
      <c r="AC24" s="12" t="s">
        <v>148</v>
      </c>
    </row>
    <row r="25" spans="1:29" ht="15.75" x14ac:dyDescent="0.25">
      <c r="A25" s="13" t="s">
        <v>27</v>
      </c>
      <c r="B25" s="2" t="s">
        <v>58</v>
      </c>
      <c r="C25" s="2">
        <v>283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U25" s="8" t="s">
        <v>115</v>
      </c>
      <c r="V25" s="9">
        <v>11</v>
      </c>
      <c r="W25" s="10" t="s">
        <v>149</v>
      </c>
      <c r="X25" s="9" t="s">
        <v>138</v>
      </c>
      <c r="Y25" s="9">
        <v>280</v>
      </c>
      <c r="Z25" s="11" t="s">
        <v>139</v>
      </c>
      <c r="AA25" s="11" t="s">
        <v>140</v>
      </c>
      <c r="AB25" s="9" t="s">
        <v>141</v>
      </c>
      <c r="AC25" s="12" t="s">
        <v>150</v>
      </c>
    </row>
    <row r="26" spans="1:29" ht="15.75" x14ac:dyDescent="0.25">
      <c r="A26" s="2" t="s">
        <v>151</v>
      </c>
      <c r="B26" s="13" t="s">
        <v>45</v>
      </c>
      <c r="C26" s="2">
        <v>268</v>
      </c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U26" s="8" t="s">
        <v>115</v>
      </c>
      <c r="V26" s="9">
        <v>11</v>
      </c>
      <c r="W26" s="10" t="s">
        <v>152</v>
      </c>
      <c r="X26" s="9" t="s">
        <v>138</v>
      </c>
      <c r="Y26" s="9">
        <v>278</v>
      </c>
      <c r="Z26" s="11" t="s">
        <v>139</v>
      </c>
      <c r="AA26" s="11" t="s">
        <v>140</v>
      </c>
      <c r="AB26" s="9" t="s">
        <v>141</v>
      </c>
      <c r="AC26" s="12" t="s">
        <v>153</v>
      </c>
    </row>
    <row r="27" spans="1:29" ht="31.5" x14ac:dyDescent="0.25">
      <c r="A27" s="2" t="s">
        <v>151</v>
      </c>
      <c r="B27" s="2" t="s">
        <v>59</v>
      </c>
      <c r="C27" s="2" t="s">
        <v>134</v>
      </c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U27" s="8" t="s">
        <v>115</v>
      </c>
      <c r="V27" s="9">
        <v>11</v>
      </c>
      <c r="W27" s="10" t="s">
        <v>154</v>
      </c>
      <c r="X27" s="9" t="s">
        <v>138</v>
      </c>
      <c r="Y27" s="9">
        <v>281</v>
      </c>
      <c r="Z27" s="11" t="s">
        <v>146</v>
      </c>
      <c r="AA27" s="11" t="s">
        <v>155</v>
      </c>
      <c r="AB27" s="9" t="s">
        <v>156</v>
      </c>
      <c r="AC27" s="12" t="s">
        <v>157</v>
      </c>
    </row>
    <row r="28" spans="1:29" ht="38.25" x14ac:dyDescent="0.25">
      <c r="A28" s="2" t="s">
        <v>158</v>
      </c>
      <c r="B28" s="2" t="s">
        <v>46</v>
      </c>
      <c r="C28" s="2">
        <v>390</v>
      </c>
      <c r="D28" s="19" t="s">
        <v>159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U28" s="8" t="s">
        <v>115</v>
      </c>
      <c r="V28" s="9">
        <v>11</v>
      </c>
      <c r="W28" s="10" t="s">
        <v>160</v>
      </c>
      <c r="X28" s="9" t="s">
        <v>138</v>
      </c>
      <c r="Y28" s="9">
        <v>273</v>
      </c>
      <c r="Z28" s="11" t="s">
        <v>146</v>
      </c>
      <c r="AA28" s="11" t="s">
        <v>155</v>
      </c>
      <c r="AB28" s="9" t="s">
        <v>156</v>
      </c>
      <c r="AC28" s="12" t="s">
        <v>161</v>
      </c>
    </row>
    <row r="29" spans="1:29" ht="31.5" x14ac:dyDescent="0.25">
      <c r="A29" s="2" t="s">
        <v>158</v>
      </c>
      <c r="B29" s="13" t="s">
        <v>69</v>
      </c>
      <c r="C29" s="2">
        <v>434</v>
      </c>
      <c r="D29" s="19" t="s">
        <v>162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U29" s="8" t="s">
        <v>115</v>
      </c>
      <c r="V29" s="9">
        <v>11</v>
      </c>
      <c r="W29" s="10" t="s">
        <v>163</v>
      </c>
      <c r="X29" s="9" t="s">
        <v>138</v>
      </c>
      <c r="Y29" s="9">
        <v>293</v>
      </c>
      <c r="Z29" s="11" t="s">
        <v>146</v>
      </c>
      <c r="AA29" s="11" t="s">
        <v>155</v>
      </c>
      <c r="AB29" s="9" t="s">
        <v>156</v>
      </c>
      <c r="AC29" s="12" t="s">
        <v>164</v>
      </c>
    </row>
    <row r="30" spans="1:29" ht="31.5" x14ac:dyDescent="0.25">
      <c r="A30" s="2" t="s">
        <v>158</v>
      </c>
      <c r="B30" s="13" t="s">
        <v>83</v>
      </c>
      <c r="C30" s="2" t="s">
        <v>134</v>
      </c>
      <c r="D30" s="19" t="s">
        <v>165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U30" s="8" t="s">
        <v>115</v>
      </c>
      <c r="V30" s="9">
        <v>11</v>
      </c>
      <c r="W30" s="10" t="s">
        <v>166</v>
      </c>
      <c r="X30" s="9" t="s">
        <v>138</v>
      </c>
      <c r="Y30" s="9">
        <v>324</v>
      </c>
      <c r="Z30" s="11" t="s">
        <v>146</v>
      </c>
      <c r="AA30" s="11" t="s">
        <v>155</v>
      </c>
      <c r="AB30" s="9" t="s">
        <v>156</v>
      </c>
      <c r="AC30" s="12" t="s">
        <v>167</v>
      </c>
    </row>
    <row r="31" spans="1:29" ht="31.5" x14ac:dyDescent="0.25">
      <c r="A31" s="2" t="s">
        <v>158</v>
      </c>
      <c r="B31" s="13" t="s">
        <v>60</v>
      </c>
      <c r="C31" s="2">
        <v>343</v>
      </c>
      <c r="D31" s="19" t="s">
        <v>165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U31" s="8" t="s">
        <v>115</v>
      </c>
      <c r="V31" s="9">
        <v>11</v>
      </c>
      <c r="W31" s="10" t="s">
        <v>168</v>
      </c>
      <c r="X31" s="9" t="s">
        <v>138</v>
      </c>
      <c r="Y31" s="9">
        <v>284</v>
      </c>
      <c r="Z31" s="11" t="s">
        <v>146</v>
      </c>
      <c r="AA31" s="11" t="s">
        <v>155</v>
      </c>
      <c r="AB31" s="9" t="s">
        <v>156</v>
      </c>
      <c r="AC31" s="12" t="s">
        <v>169</v>
      </c>
    </row>
    <row r="32" spans="1:29" ht="25.5" x14ac:dyDescent="0.25">
      <c r="A32" s="2" t="s">
        <v>30</v>
      </c>
      <c r="B32" s="13" t="s">
        <v>47</v>
      </c>
      <c r="C32" s="2">
        <v>99</v>
      </c>
      <c r="D32" s="19" t="s">
        <v>170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U32" s="8" t="s">
        <v>115</v>
      </c>
      <c r="V32" s="9">
        <v>11</v>
      </c>
      <c r="W32" s="10" t="s">
        <v>171</v>
      </c>
      <c r="X32" s="9" t="s">
        <v>117</v>
      </c>
      <c r="Y32" s="9">
        <v>255</v>
      </c>
      <c r="Z32" s="11" t="s">
        <v>172</v>
      </c>
      <c r="AA32" s="11" t="s">
        <v>155</v>
      </c>
      <c r="AB32" s="9" t="s">
        <v>173</v>
      </c>
      <c r="AC32" s="12" t="s">
        <v>174</v>
      </c>
    </row>
    <row r="33" spans="1:29" ht="25.5" x14ac:dyDescent="0.25">
      <c r="A33" s="2" t="s">
        <v>30</v>
      </c>
      <c r="B33" s="13" t="s">
        <v>61</v>
      </c>
      <c r="C33" s="2">
        <v>104</v>
      </c>
      <c r="D33" s="19" t="s">
        <v>172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U33" s="8" t="s">
        <v>115</v>
      </c>
      <c r="V33" s="9">
        <v>11</v>
      </c>
      <c r="W33" s="10" t="s">
        <v>175</v>
      </c>
      <c r="X33" s="9" t="s">
        <v>117</v>
      </c>
      <c r="Y33" s="9">
        <v>2321</v>
      </c>
      <c r="Z33" s="11" t="s">
        <v>172</v>
      </c>
      <c r="AA33" s="11" t="s">
        <v>155</v>
      </c>
      <c r="AB33" s="9" t="s">
        <v>176</v>
      </c>
      <c r="AC33" s="12" t="s">
        <v>177</v>
      </c>
    </row>
    <row r="34" spans="1:29" ht="15.75" x14ac:dyDescent="0.25">
      <c r="A34" s="2" t="s">
        <v>30</v>
      </c>
      <c r="B34" s="13" t="s">
        <v>178</v>
      </c>
      <c r="C34" s="2">
        <v>101</v>
      </c>
      <c r="D34" s="19" t="s">
        <v>172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U34" s="8" t="s">
        <v>115</v>
      </c>
      <c r="V34" s="9">
        <v>11</v>
      </c>
      <c r="W34" s="10" t="s">
        <v>179</v>
      </c>
      <c r="X34" s="9" t="s">
        <v>117</v>
      </c>
      <c r="Y34" s="9">
        <v>279</v>
      </c>
      <c r="Z34" s="11" t="s">
        <v>172</v>
      </c>
      <c r="AA34" s="11" t="s">
        <v>140</v>
      </c>
      <c r="AB34" s="9" t="s">
        <v>180</v>
      </c>
      <c r="AC34" s="12" t="s">
        <v>181</v>
      </c>
    </row>
    <row r="35" spans="1:29" ht="15.75" x14ac:dyDescent="0.25">
      <c r="A35" s="2" t="s">
        <v>30</v>
      </c>
      <c r="B35" s="13" t="s">
        <v>77</v>
      </c>
      <c r="C35" s="2">
        <v>102</v>
      </c>
      <c r="D35" s="19" t="s">
        <v>172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U35" s="8" t="s">
        <v>115</v>
      </c>
      <c r="V35" s="9">
        <v>11</v>
      </c>
      <c r="W35" s="10" t="s">
        <v>182</v>
      </c>
      <c r="X35" s="9" t="s">
        <v>117</v>
      </c>
      <c r="Y35" s="9">
        <v>233</v>
      </c>
      <c r="Z35" s="11" t="s">
        <v>172</v>
      </c>
      <c r="AA35" s="11" t="s">
        <v>155</v>
      </c>
      <c r="AB35" s="9" t="s">
        <v>176</v>
      </c>
      <c r="AC35" s="12" t="s">
        <v>183</v>
      </c>
    </row>
    <row r="36" spans="1:29" ht="15.75" x14ac:dyDescent="0.25">
      <c r="A36" s="2" t="s">
        <v>184</v>
      </c>
      <c r="B36" s="13" t="s">
        <v>84</v>
      </c>
      <c r="C36" s="2">
        <v>185</v>
      </c>
      <c r="D36" s="19" t="s">
        <v>172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U36" s="8" t="s">
        <v>115</v>
      </c>
      <c r="V36" s="9">
        <v>11</v>
      </c>
      <c r="W36" s="10" t="s">
        <v>185</v>
      </c>
      <c r="X36" s="9" t="s">
        <v>117</v>
      </c>
      <c r="Y36" s="9">
        <v>260</v>
      </c>
      <c r="Z36" s="11" t="s">
        <v>172</v>
      </c>
      <c r="AA36" s="11" t="s">
        <v>155</v>
      </c>
      <c r="AB36" s="9" t="s">
        <v>176</v>
      </c>
      <c r="AC36" s="12" t="s">
        <v>186</v>
      </c>
    </row>
    <row r="37" spans="1:29" ht="31.5" x14ac:dyDescent="0.25">
      <c r="A37" s="2" t="s">
        <v>184</v>
      </c>
      <c r="B37" s="13" t="s">
        <v>89</v>
      </c>
      <c r="C37" s="2" t="s">
        <v>134</v>
      </c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U37" s="8" t="s">
        <v>115</v>
      </c>
      <c r="V37" s="9">
        <v>11</v>
      </c>
      <c r="W37" s="10" t="s">
        <v>187</v>
      </c>
      <c r="X37" s="9" t="s">
        <v>117</v>
      </c>
      <c r="Y37" s="9">
        <v>400</v>
      </c>
      <c r="Z37" s="11" t="s">
        <v>188</v>
      </c>
      <c r="AA37" s="11" t="s">
        <v>155</v>
      </c>
      <c r="AB37" s="9" t="s">
        <v>189</v>
      </c>
      <c r="AC37" s="12" t="s">
        <v>190</v>
      </c>
    </row>
    <row r="38" spans="1:29" ht="15.75" x14ac:dyDescent="0.25">
      <c r="A38" s="2" t="s">
        <v>184</v>
      </c>
      <c r="B38" s="13" t="s">
        <v>94</v>
      </c>
      <c r="C38" s="2" t="s">
        <v>134</v>
      </c>
      <c r="D38" s="1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U38" s="8" t="s">
        <v>115</v>
      </c>
      <c r="V38" s="9">
        <v>11</v>
      </c>
      <c r="W38" s="10" t="s">
        <v>137</v>
      </c>
      <c r="X38" s="9" t="s">
        <v>117</v>
      </c>
      <c r="Y38" s="9">
        <v>321</v>
      </c>
      <c r="Z38" s="11" t="s">
        <v>172</v>
      </c>
      <c r="AA38" s="11" t="s">
        <v>140</v>
      </c>
      <c r="AB38" s="9" t="s">
        <v>180</v>
      </c>
      <c r="AC38" s="12" t="s">
        <v>191</v>
      </c>
    </row>
    <row r="39" spans="1:29" ht="31.5" x14ac:dyDescent="0.25">
      <c r="A39" s="2" t="s">
        <v>31</v>
      </c>
      <c r="B39" s="13" t="s">
        <v>48</v>
      </c>
      <c r="C39" s="2">
        <v>314</v>
      </c>
      <c r="D39" s="1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U39" s="8" t="s">
        <v>115</v>
      </c>
      <c r="V39" s="9">
        <v>11</v>
      </c>
      <c r="W39" s="10" t="s">
        <v>192</v>
      </c>
      <c r="X39" s="9" t="s">
        <v>117</v>
      </c>
      <c r="Y39" s="9">
        <v>498</v>
      </c>
      <c r="Z39" s="11" t="s">
        <v>188</v>
      </c>
      <c r="AA39" s="11" t="s">
        <v>140</v>
      </c>
      <c r="AB39" s="9" t="s">
        <v>193</v>
      </c>
      <c r="AC39" s="12" t="s">
        <v>194</v>
      </c>
    </row>
    <row r="40" spans="1:29" ht="31.5" x14ac:dyDescent="0.25">
      <c r="A40" s="2" t="s">
        <v>32</v>
      </c>
      <c r="B40" s="13" t="s">
        <v>49</v>
      </c>
      <c r="C40" s="2">
        <v>97</v>
      </c>
      <c r="D40" s="19"/>
      <c r="E40" s="20"/>
      <c r="F40" s="2"/>
      <c r="G40" s="2"/>
      <c r="H40" s="2"/>
      <c r="I40" s="2"/>
      <c r="J40" s="2"/>
      <c r="K40" s="2"/>
      <c r="L40" s="2"/>
      <c r="M40" s="2"/>
      <c r="N40" s="2"/>
      <c r="O40" s="2"/>
      <c r="U40" s="8" t="s">
        <v>115</v>
      </c>
      <c r="V40" s="9">
        <v>11</v>
      </c>
      <c r="W40" s="10" t="s">
        <v>195</v>
      </c>
      <c r="X40" s="9" t="s">
        <v>117</v>
      </c>
      <c r="Y40" s="9">
        <v>341</v>
      </c>
      <c r="Z40" s="11" t="s">
        <v>188</v>
      </c>
      <c r="AA40" s="11" t="s">
        <v>155</v>
      </c>
      <c r="AB40" s="9" t="s">
        <v>193</v>
      </c>
      <c r="AC40" s="12" t="s">
        <v>196</v>
      </c>
    </row>
    <row r="41" spans="1:29" ht="31.5" x14ac:dyDescent="0.25">
      <c r="A41" s="2" t="s">
        <v>197</v>
      </c>
      <c r="B41" s="13" t="s">
        <v>50</v>
      </c>
      <c r="C41" s="2">
        <v>147</v>
      </c>
      <c r="D41" s="19"/>
      <c r="E41" s="20"/>
      <c r="F41" s="2"/>
      <c r="G41" s="2"/>
      <c r="H41" s="2"/>
      <c r="I41" s="2"/>
      <c r="J41" s="2"/>
      <c r="K41" s="2"/>
      <c r="L41" s="2"/>
      <c r="M41" s="2"/>
      <c r="N41" s="2"/>
      <c r="O41" s="2"/>
      <c r="U41" s="8" t="s">
        <v>115</v>
      </c>
      <c r="V41" s="9">
        <v>11</v>
      </c>
      <c r="W41" s="10" t="s">
        <v>198</v>
      </c>
      <c r="X41" s="9" t="s">
        <v>117</v>
      </c>
      <c r="Y41" s="9">
        <v>497</v>
      </c>
      <c r="Z41" s="11" t="s">
        <v>188</v>
      </c>
      <c r="AA41" s="11" t="s">
        <v>140</v>
      </c>
      <c r="AB41" s="9" t="s">
        <v>193</v>
      </c>
      <c r="AC41" s="12" t="s">
        <v>199</v>
      </c>
    </row>
    <row r="42" spans="1:29" ht="15.75" x14ac:dyDescent="0.25">
      <c r="A42" s="2" t="s">
        <v>200</v>
      </c>
      <c r="B42" s="13" t="s">
        <v>51</v>
      </c>
      <c r="C42" s="2">
        <v>315</v>
      </c>
      <c r="D42" s="19"/>
      <c r="E42" s="20"/>
      <c r="F42" s="2"/>
      <c r="G42" s="2"/>
      <c r="H42" s="2"/>
      <c r="I42" s="2"/>
      <c r="J42" s="2"/>
      <c r="K42" s="2"/>
      <c r="L42" s="2"/>
      <c r="M42" s="2"/>
      <c r="N42" s="2"/>
      <c r="O42" s="2"/>
      <c r="U42" s="8" t="s">
        <v>115</v>
      </c>
      <c r="V42" s="9">
        <v>11</v>
      </c>
      <c r="W42" s="10" t="s">
        <v>201</v>
      </c>
      <c r="X42" s="9" t="s">
        <v>117</v>
      </c>
      <c r="Y42" s="9">
        <v>427</v>
      </c>
      <c r="Z42" s="11" t="s">
        <v>202</v>
      </c>
      <c r="AA42" s="11" t="s">
        <v>203</v>
      </c>
      <c r="AB42" s="9" t="s">
        <v>201</v>
      </c>
      <c r="AC42" s="12" t="s">
        <v>204</v>
      </c>
    </row>
    <row r="43" spans="1:29" ht="15.75" x14ac:dyDescent="0.25">
      <c r="A43" s="2" t="s">
        <v>200</v>
      </c>
      <c r="B43" s="13" t="s">
        <v>51</v>
      </c>
      <c r="C43" s="2">
        <v>334</v>
      </c>
      <c r="D43" s="19" t="s">
        <v>205</v>
      </c>
      <c r="E43" s="20"/>
      <c r="F43" s="2"/>
      <c r="G43" s="2"/>
      <c r="H43" s="2"/>
      <c r="I43" s="2"/>
      <c r="J43" s="2"/>
      <c r="K43" s="2"/>
      <c r="L43" s="2"/>
      <c r="M43" s="2"/>
      <c r="N43" s="2"/>
      <c r="O43" s="2"/>
      <c r="U43" s="8" t="s">
        <v>115</v>
      </c>
      <c r="V43" s="9">
        <v>11</v>
      </c>
      <c r="W43" s="10" t="s">
        <v>206</v>
      </c>
      <c r="X43" s="9" t="s">
        <v>207</v>
      </c>
      <c r="Y43" s="9">
        <v>227</v>
      </c>
      <c r="Z43" s="11" t="s">
        <v>202</v>
      </c>
      <c r="AA43" s="11" t="s">
        <v>203</v>
      </c>
      <c r="AB43" s="9" t="s">
        <v>208</v>
      </c>
      <c r="AC43" s="12" t="s">
        <v>209</v>
      </c>
    </row>
    <row r="44" spans="1:29" ht="15.75" x14ac:dyDescent="0.25">
      <c r="A44" s="2" t="s">
        <v>200</v>
      </c>
      <c r="B44" s="13" t="s">
        <v>210</v>
      </c>
      <c r="C44" s="2">
        <v>362</v>
      </c>
      <c r="D44" s="19" t="s">
        <v>211</v>
      </c>
      <c r="E44" s="20"/>
      <c r="F44" s="2"/>
      <c r="G44" s="2"/>
      <c r="H44" s="2"/>
      <c r="I44" s="2"/>
      <c r="J44" s="2"/>
      <c r="K44" s="2"/>
      <c r="L44" s="2"/>
      <c r="M44" s="2"/>
      <c r="N44" s="2"/>
      <c r="O44" s="2"/>
      <c r="U44" s="8" t="s">
        <v>115</v>
      </c>
      <c r="V44" s="9">
        <v>11</v>
      </c>
      <c r="W44" s="10" t="s">
        <v>212</v>
      </c>
      <c r="X44" s="9" t="s">
        <v>117</v>
      </c>
      <c r="Y44" s="9">
        <v>238</v>
      </c>
      <c r="Z44" s="11" t="s">
        <v>202</v>
      </c>
      <c r="AA44" s="11" t="s">
        <v>213</v>
      </c>
      <c r="AB44" s="9" t="s">
        <v>212</v>
      </c>
      <c r="AC44" s="12" t="s">
        <v>214</v>
      </c>
    </row>
    <row r="45" spans="1:29" ht="31.5" x14ac:dyDescent="0.25">
      <c r="A45" s="2" t="s">
        <v>215</v>
      </c>
      <c r="B45" s="13" t="s">
        <v>216</v>
      </c>
      <c r="C45" s="2">
        <v>335</v>
      </c>
      <c r="D45" s="1"/>
      <c r="E45" s="20"/>
      <c r="F45" s="2"/>
      <c r="G45" s="2"/>
      <c r="H45" s="2"/>
      <c r="I45" s="2"/>
      <c r="J45" s="2"/>
      <c r="K45" s="2"/>
      <c r="L45" s="2"/>
      <c r="M45" s="2"/>
      <c r="N45" s="2"/>
      <c r="O45" s="2"/>
      <c r="U45" s="8" t="s">
        <v>115</v>
      </c>
      <c r="V45" s="9">
        <v>11</v>
      </c>
      <c r="W45" s="10" t="s">
        <v>217</v>
      </c>
      <c r="X45" s="9" t="s">
        <v>117</v>
      </c>
      <c r="Y45" s="9">
        <v>238</v>
      </c>
      <c r="Z45" s="11" t="s">
        <v>202</v>
      </c>
      <c r="AA45" s="11" t="s">
        <v>218</v>
      </c>
      <c r="AB45" s="9" t="s">
        <v>217</v>
      </c>
      <c r="AC45" s="12" t="s">
        <v>219</v>
      </c>
    </row>
    <row r="46" spans="1:29" ht="15.75" x14ac:dyDescent="0.25">
      <c r="A46" s="19" t="s">
        <v>36</v>
      </c>
      <c r="B46" s="13">
        <v>6</v>
      </c>
      <c r="C46" s="19">
        <v>39</v>
      </c>
      <c r="D46" s="19"/>
      <c r="E46" s="20"/>
      <c r="F46" s="2"/>
      <c r="G46" s="2"/>
      <c r="H46" s="2"/>
      <c r="I46" s="2"/>
      <c r="J46" s="2"/>
      <c r="K46" s="2"/>
      <c r="L46" s="2"/>
      <c r="M46" s="2"/>
      <c r="N46" s="2"/>
      <c r="O46" s="2"/>
      <c r="U46" s="8" t="s">
        <v>115</v>
      </c>
      <c r="V46" s="9">
        <v>11</v>
      </c>
      <c r="W46" s="10" t="s">
        <v>220</v>
      </c>
      <c r="X46" s="9" t="s">
        <v>207</v>
      </c>
      <c r="Y46" s="9">
        <v>441</v>
      </c>
      <c r="Z46" s="11" t="s">
        <v>202</v>
      </c>
      <c r="AA46" s="11" t="s">
        <v>221</v>
      </c>
      <c r="AB46" s="9" t="s">
        <v>220</v>
      </c>
      <c r="AC46" s="12" t="s">
        <v>222</v>
      </c>
    </row>
    <row r="47" spans="1:29" ht="15.75" x14ac:dyDescent="0.25">
      <c r="A47" s="19" t="s">
        <v>36</v>
      </c>
      <c r="B47" s="13">
        <v>8</v>
      </c>
      <c r="C47" s="19">
        <v>40</v>
      </c>
      <c r="D47" s="19"/>
      <c r="E47" s="20"/>
      <c r="F47" s="2"/>
      <c r="G47" s="2"/>
      <c r="H47" s="2"/>
      <c r="I47" s="2"/>
      <c r="J47" s="2"/>
      <c r="K47" s="2"/>
      <c r="L47" s="2"/>
      <c r="M47" s="2"/>
      <c r="N47" s="2"/>
      <c r="O47" s="2"/>
      <c r="U47" s="8" t="s">
        <v>115</v>
      </c>
      <c r="V47" s="9">
        <v>11</v>
      </c>
      <c r="W47" s="10" t="s">
        <v>223</v>
      </c>
      <c r="X47" s="9" t="s">
        <v>224</v>
      </c>
      <c r="Y47" s="9">
        <v>440</v>
      </c>
      <c r="Z47" s="11" t="s">
        <v>202</v>
      </c>
      <c r="AA47" s="11" t="s">
        <v>221</v>
      </c>
      <c r="AB47" s="9" t="s">
        <v>223</v>
      </c>
      <c r="AC47" s="12" t="s">
        <v>225</v>
      </c>
    </row>
    <row r="48" spans="1:29" ht="15.75" x14ac:dyDescent="0.25">
      <c r="A48" s="19" t="s">
        <v>36</v>
      </c>
      <c r="B48" s="13">
        <v>10</v>
      </c>
      <c r="C48" s="19">
        <v>41</v>
      </c>
      <c r="D48" s="19"/>
      <c r="E48" s="20"/>
      <c r="F48" s="2"/>
      <c r="G48" s="2"/>
      <c r="H48" s="2"/>
      <c r="I48" s="2"/>
      <c r="J48" s="2"/>
      <c r="K48" s="2"/>
      <c r="L48" s="2"/>
      <c r="M48" s="2"/>
      <c r="N48" s="2"/>
      <c r="O48" s="2"/>
      <c r="U48" s="8" t="s">
        <v>115</v>
      </c>
      <c r="V48" s="9">
        <v>11</v>
      </c>
      <c r="W48" s="10" t="s">
        <v>226</v>
      </c>
      <c r="X48" s="9" t="s">
        <v>227</v>
      </c>
      <c r="Y48" s="9">
        <v>430</v>
      </c>
      <c r="Z48" s="11"/>
      <c r="AA48" s="11"/>
      <c r="AB48" s="9" t="s">
        <v>228</v>
      </c>
      <c r="AC48" s="12" t="s">
        <v>229</v>
      </c>
    </row>
    <row r="49" spans="1:29" ht="15.75" x14ac:dyDescent="0.25">
      <c r="A49" s="19" t="s">
        <v>36</v>
      </c>
      <c r="B49" s="13">
        <v>12</v>
      </c>
      <c r="C49" s="19">
        <v>42</v>
      </c>
      <c r="D49" s="19"/>
      <c r="E49" s="20"/>
      <c r="F49" s="2"/>
      <c r="G49" s="2"/>
      <c r="H49" s="2"/>
      <c r="I49" s="2"/>
      <c r="J49" s="2"/>
      <c r="K49" s="2"/>
      <c r="L49" s="2"/>
      <c r="M49" s="2"/>
      <c r="N49" s="2"/>
      <c r="O49" s="2"/>
      <c r="U49" s="8" t="s">
        <v>115</v>
      </c>
      <c r="V49" s="9">
        <v>11</v>
      </c>
      <c r="W49" s="10" t="s">
        <v>230</v>
      </c>
      <c r="X49" s="9" t="s">
        <v>227</v>
      </c>
      <c r="Y49" s="9">
        <v>470</v>
      </c>
      <c r="Z49" s="11"/>
      <c r="AA49" s="11"/>
      <c r="AB49" s="9" t="s">
        <v>228</v>
      </c>
      <c r="AC49" s="12" t="s">
        <v>231</v>
      </c>
    </row>
    <row r="50" spans="1:29" ht="15.75" x14ac:dyDescent="0.25">
      <c r="A50" s="19" t="s">
        <v>36</v>
      </c>
      <c r="B50" s="13">
        <v>14</v>
      </c>
      <c r="C50" s="19">
        <v>43</v>
      </c>
      <c r="D50" s="19"/>
      <c r="E50" s="20"/>
      <c r="F50" s="2"/>
      <c r="G50" s="2"/>
      <c r="H50" s="2"/>
      <c r="I50" s="2"/>
      <c r="J50" s="2"/>
      <c r="K50" s="2"/>
      <c r="L50" s="2"/>
      <c r="M50" s="2"/>
      <c r="N50" s="2"/>
      <c r="O50" s="2"/>
      <c r="U50" s="8" t="s">
        <v>115</v>
      </c>
      <c r="V50" s="9">
        <v>11</v>
      </c>
      <c r="W50" s="10" t="s">
        <v>232</v>
      </c>
      <c r="X50" s="9" t="s">
        <v>227</v>
      </c>
      <c r="Y50" s="9">
        <v>287</v>
      </c>
      <c r="Z50" s="11"/>
      <c r="AA50" s="11"/>
      <c r="AB50" s="9" t="s">
        <v>228</v>
      </c>
      <c r="AC50" s="12" t="s">
        <v>233</v>
      </c>
    </row>
    <row r="51" spans="1:29" ht="15.75" x14ac:dyDescent="0.25">
      <c r="A51" s="19" t="s">
        <v>36</v>
      </c>
      <c r="B51" s="13">
        <v>16</v>
      </c>
      <c r="C51" s="19">
        <v>44</v>
      </c>
      <c r="D51" s="19"/>
      <c r="E51" s="20"/>
      <c r="F51" s="2"/>
      <c r="G51" s="2"/>
      <c r="H51" s="2"/>
      <c r="I51" s="2"/>
      <c r="J51" s="2"/>
      <c r="K51" s="2"/>
      <c r="L51" s="2"/>
      <c r="M51" s="2"/>
      <c r="N51" s="2"/>
      <c r="O51" s="2"/>
      <c r="U51" s="8" t="s">
        <v>115</v>
      </c>
      <c r="V51" s="9">
        <v>11</v>
      </c>
      <c r="W51" s="10" t="s">
        <v>234</v>
      </c>
      <c r="X51" s="9" t="s">
        <v>235</v>
      </c>
      <c r="Y51" s="9">
        <v>466</v>
      </c>
      <c r="Z51" s="11"/>
      <c r="AA51" s="11"/>
      <c r="AB51" s="9" t="s">
        <v>236</v>
      </c>
      <c r="AC51" s="12" t="s">
        <v>237</v>
      </c>
    </row>
    <row r="52" spans="1:29" ht="15.75" x14ac:dyDescent="0.25">
      <c r="A52" s="19" t="s">
        <v>36</v>
      </c>
      <c r="B52" s="13">
        <v>18</v>
      </c>
      <c r="C52" s="19">
        <v>45</v>
      </c>
      <c r="D52" s="19"/>
      <c r="E52" s="20"/>
      <c r="F52" s="2"/>
      <c r="G52" s="2"/>
      <c r="H52" s="2"/>
      <c r="I52" s="2"/>
      <c r="J52" s="2"/>
      <c r="K52" s="2"/>
      <c r="L52" s="2"/>
      <c r="M52" s="2"/>
      <c r="N52" s="2"/>
      <c r="O52" s="2"/>
      <c r="U52" s="8" t="s">
        <v>115</v>
      </c>
      <c r="V52" s="9">
        <v>11</v>
      </c>
      <c r="W52" s="10" t="s">
        <v>238</v>
      </c>
      <c r="X52" s="9" t="s">
        <v>235</v>
      </c>
      <c r="Y52" s="9">
        <v>300</v>
      </c>
      <c r="Z52" s="11"/>
      <c r="AA52" s="11"/>
      <c r="AB52" s="9" t="s">
        <v>236</v>
      </c>
      <c r="AC52" s="12" t="s">
        <v>239</v>
      </c>
    </row>
    <row r="53" spans="1:29" ht="15.75" x14ac:dyDescent="0.25">
      <c r="A53" s="19" t="s">
        <v>36</v>
      </c>
      <c r="B53" s="13">
        <v>20</v>
      </c>
      <c r="C53" s="19">
        <v>16</v>
      </c>
      <c r="D53" s="19"/>
      <c r="E53" s="20"/>
      <c r="F53" s="2"/>
      <c r="G53" s="2"/>
      <c r="H53" s="2"/>
      <c r="I53" s="2"/>
      <c r="J53" s="2"/>
      <c r="K53" s="2"/>
      <c r="L53" s="2"/>
      <c r="M53" s="2"/>
      <c r="N53" s="2"/>
      <c r="O53" s="2"/>
      <c r="U53" s="8" t="s">
        <v>115</v>
      </c>
      <c r="V53" s="9">
        <v>11</v>
      </c>
      <c r="W53" s="10" t="s">
        <v>240</v>
      </c>
      <c r="X53" s="9" t="s">
        <v>235</v>
      </c>
      <c r="Y53" s="9">
        <v>270</v>
      </c>
      <c r="Z53" s="11"/>
      <c r="AA53" s="11"/>
      <c r="AB53" s="9" t="s">
        <v>236</v>
      </c>
      <c r="AC53" s="12" t="s">
        <v>241</v>
      </c>
    </row>
    <row r="54" spans="1:29" ht="15.75" x14ac:dyDescent="0.25">
      <c r="A54" s="19" t="s">
        <v>36</v>
      </c>
      <c r="B54" s="13">
        <v>24</v>
      </c>
      <c r="C54" s="19">
        <v>47</v>
      </c>
      <c r="D54" s="19"/>
      <c r="E54" s="20"/>
      <c r="F54" s="20"/>
      <c r="G54" s="2"/>
      <c r="H54" s="2"/>
      <c r="I54" s="2"/>
      <c r="J54" s="2"/>
      <c r="K54" s="2"/>
      <c r="L54" s="2"/>
      <c r="M54" s="2"/>
      <c r="N54" s="2"/>
      <c r="O54" s="2"/>
      <c r="U54" s="8" t="s">
        <v>242</v>
      </c>
      <c r="V54" s="9">
        <v>11</v>
      </c>
      <c r="W54" s="10" t="s">
        <v>195</v>
      </c>
      <c r="X54" s="9" t="s">
        <v>224</v>
      </c>
      <c r="Y54" s="9">
        <v>376</v>
      </c>
      <c r="Z54" s="11"/>
      <c r="AA54" s="11"/>
      <c r="AB54" s="9" t="s">
        <v>243</v>
      </c>
      <c r="AC54" s="12" t="s">
        <v>244</v>
      </c>
    </row>
    <row r="55" spans="1:29" ht="15.75" x14ac:dyDescent="0.25">
      <c r="A55" s="19" t="s">
        <v>36</v>
      </c>
      <c r="B55" s="13" t="s">
        <v>101</v>
      </c>
      <c r="C55" s="19">
        <v>49</v>
      </c>
      <c r="D55" s="19"/>
      <c r="E55" s="20"/>
      <c r="F55" s="20"/>
      <c r="G55" s="2"/>
      <c r="H55" s="2"/>
      <c r="I55" s="2"/>
      <c r="J55" s="2"/>
      <c r="K55" s="2"/>
      <c r="L55" s="2"/>
      <c r="M55" s="2"/>
      <c r="N55" s="2"/>
      <c r="O55" s="2"/>
      <c r="U55" s="8" t="s">
        <v>242</v>
      </c>
      <c r="V55" s="9">
        <v>11</v>
      </c>
      <c r="W55" s="10" t="s">
        <v>245</v>
      </c>
      <c r="X55" s="9" t="s">
        <v>224</v>
      </c>
      <c r="Y55" s="9">
        <v>382</v>
      </c>
      <c r="Z55" s="11"/>
      <c r="AA55" s="11"/>
      <c r="AB55" s="9" t="s">
        <v>243</v>
      </c>
      <c r="AC55" s="12" t="s">
        <v>246</v>
      </c>
    </row>
    <row r="56" spans="1:29" ht="15.75" x14ac:dyDescent="0.25">
      <c r="A56" s="19" t="s">
        <v>36</v>
      </c>
      <c r="B56" s="13" t="s">
        <v>104</v>
      </c>
      <c r="C56" s="19">
        <v>452</v>
      </c>
      <c r="D56" s="19"/>
      <c r="E56" s="20"/>
      <c r="F56" s="20"/>
      <c r="G56" s="2"/>
      <c r="H56" s="2"/>
      <c r="I56" s="2"/>
      <c r="J56" s="2"/>
      <c r="K56" s="2"/>
      <c r="L56" s="2"/>
      <c r="M56" s="2"/>
      <c r="N56" s="2"/>
      <c r="O56" s="2"/>
      <c r="U56" s="8" t="s">
        <v>242</v>
      </c>
      <c r="V56" s="9">
        <v>11</v>
      </c>
      <c r="W56" s="10" t="s">
        <v>175</v>
      </c>
      <c r="X56" s="9" t="s">
        <v>224</v>
      </c>
      <c r="Y56" s="9">
        <v>504</v>
      </c>
      <c r="Z56" s="11"/>
      <c r="AA56" s="11"/>
      <c r="AB56" s="9" t="s">
        <v>243</v>
      </c>
      <c r="AC56" s="12" t="s">
        <v>247</v>
      </c>
    </row>
    <row r="57" spans="1:29" ht="15.75" x14ac:dyDescent="0.25">
      <c r="A57" s="19" t="s">
        <v>36</v>
      </c>
      <c r="B57" s="13" t="s">
        <v>108</v>
      </c>
      <c r="C57" s="19">
        <v>304</v>
      </c>
      <c r="D57" s="19"/>
      <c r="E57" s="20"/>
      <c r="F57" s="20"/>
      <c r="G57" s="2"/>
      <c r="H57" s="2"/>
      <c r="I57" s="2"/>
      <c r="J57" s="2"/>
      <c r="K57" s="2"/>
      <c r="L57" s="2"/>
      <c r="M57" s="2"/>
      <c r="N57" s="2"/>
      <c r="O57" s="2"/>
      <c r="U57" s="8" t="s">
        <v>242</v>
      </c>
      <c r="V57" s="9">
        <v>11</v>
      </c>
      <c r="W57" s="10" t="s">
        <v>182</v>
      </c>
      <c r="X57" s="9" t="s">
        <v>224</v>
      </c>
      <c r="Y57" s="9">
        <v>464</v>
      </c>
      <c r="Z57" s="11"/>
      <c r="AA57" s="11"/>
      <c r="AB57" s="9" t="s">
        <v>243</v>
      </c>
      <c r="AC57" s="12" t="s">
        <v>248</v>
      </c>
    </row>
    <row r="58" spans="1:29" ht="15.75" x14ac:dyDescent="0.25">
      <c r="A58" s="19" t="s">
        <v>36</v>
      </c>
      <c r="B58" s="13" t="s">
        <v>111</v>
      </c>
      <c r="C58" s="19">
        <v>472</v>
      </c>
      <c r="D58" s="19"/>
      <c r="E58" s="20"/>
      <c r="F58" s="20"/>
      <c r="G58" s="2"/>
      <c r="H58" s="2"/>
      <c r="I58" s="2"/>
      <c r="J58" s="2"/>
      <c r="K58" s="2"/>
      <c r="L58" s="2"/>
      <c r="M58" s="2"/>
      <c r="N58" s="2"/>
      <c r="O58" s="2"/>
      <c r="U58" s="8" t="s">
        <v>242</v>
      </c>
      <c r="V58" s="9">
        <v>11</v>
      </c>
      <c r="W58" s="10" t="s">
        <v>249</v>
      </c>
      <c r="X58" s="9" t="s">
        <v>224</v>
      </c>
      <c r="Y58" s="9">
        <v>435</v>
      </c>
      <c r="Z58" s="11"/>
      <c r="AA58" s="11"/>
      <c r="AB58" s="9" t="s">
        <v>243</v>
      </c>
      <c r="AC58" s="12" t="s">
        <v>250</v>
      </c>
    </row>
    <row r="59" spans="1:29" ht="15.75" x14ac:dyDescent="0.25">
      <c r="A59" s="19" t="s">
        <v>36</v>
      </c>
      <c r="B59" s="13" t="s">
        <v>113</v>
      </c>
      <c r="C59" s="19">
        <v>51</v>
      </c>
      <c r="D59" s="19"/>
      <c r="E59" s="20"/>
      <c r="F59" s="20"/>
      <c r="G59" s="2"/>
      <c r="H59" s="2"/>
      <c r="I59" s="2"/>
      <c r="J59" s="2"/>
      <c r="K59" s="2"/>
      <c r="L59" s="2"/>
      <c r="M59" s="2"/>
      <c r="N59" s="2"/>
      <c r="O59" s="2"/>
      <c r="U59" s="8" t="s">
        <v>242</v>
      </c>
      <c r="V59" s="9">
        <v>11</v>
      </c>
      <c r="W59" s="10" t="s">
        <v>145</v>
      </c>
      <c r="X59" s="9" t="s">
        <v>224</v>
      </c>
      <c r="Y59" s="9">
        <v>489</v>
      </c>
      <c r="Z59" s="11"/>
      <c r="AA59" s="11"/>
      <c r="AB59" s="9" t="s">
        <v>243</v>
      </c>
      <c r="AC59" s="12" t="s">
        <v>251</v>
      </c>
    </row>
    <row r="60" spans="1:29" ht="15.75" x14ac:dyDescent="0.25">
      <c r="A60" s="19" t="s">
        <v>21</v>
      </c>
      <c r="B60" s="2">
        <v>6</v>
      </c>
      <c r="C60" s="19">
        <v>53</v>
      </c>
      <c r="D60" s="1"/>
      <c r="E60" s="20"/>
      <c r="F60" s="20"/>
      <c r="G60" s="2"/>
      <c r="H60" s="2"/>
      <c r="I60" s="2"/>
      <c r="J60" s="2"/>
      <c r="K60" s="2"/>
      <c r="L60" s="2"/>
      <c r="M60" s="2"/>
      <c r="N60" s="2"/>
      <c r="O60" s="2"/>
      <c r="U60" s="8" t="s">
        <v>242</v>
      </c>
      <c r="V60" s="9">
        <v>11</v>
      </c>
      <c r="W60" s="10" t="s">
        <v>252</v>
      </c>
      <c r="X60" s="9" t="s">
        <v>253</v>
      </c>
      <c r="Y60" s="9"/>
      <c r="Z60" s="11"/>
      <c r="AA60" s="11"/>
      <c r="AB60" s="9" t="s">
        <v>254</v>
      </c>
      <c r="AC60" s="12" t="s">
        <v>255</v>
      </c>
    </row>
    <row r="61" spans="1:29" ht="15.75" x14ac:dyDescent="0.25">
      <c r="A61" s="19" t="s">
        <v>21</v>
      </c>
      <c r="B61" s="2">
        <v>8</v>
      </c>
      <c r="C61" s="19">
        <v>55</v>
      </c>
      <c r="D61" s="1"/>
      <c r="E61" s="20"/>
      <c r="F61" s="20"/>
      <c r="G61" s="2"/>
      <c r="H61" s="2"/>
      <c r="I61" s="2"/>
      <c r="J61" s="2"/>
      <c r="K61" s="2"/>
      <c r="L61" s="2"/>
      <c r="M61" s="2"/>
      <c r="N61" s="2"/>
      <c r="O61" s="2"/>
      <c r="U61" s="8" t="s">
        <v>242</v>
      </c>
      <c r="V61" s="9">
        <v>11</v>
      </c>
      <c r="W61" s="10" t="s">
        <v>256</v>
      </c>
      <c r="X61" s="9" t="s">
        <v>253</v>
      </c>
      <c r="Y61" s="9"/>
      <c r="Z61" s="11"/>
      <c r="AA61" s="11"/>
      <c r="AB61" s="9" t="s">
        <v>254</v>
      </c>
      <c r="AC61" s="12" t="s">
        <v>255</v>
      </c>
    </row>
    <row r="62" spans="1:29" ht="15.75" x14ac:dyDescent="0.25">
      <c r="A62" s="19" t="s">
        <v>21</v>
      </c>
      <c r="B62" s="2">
        <v>10</v>
      </c>
      <c r="C62" s="19">
        <v>56</v>
      </c>
      <c r="D62" s="1"/>
      <c r="E62" s="20"/>
      <c r="F62" s="20"/>
      <c r="G62" s="2"/>
      <c r="H62" s="2"/>
      <c r="I62" s="2"/>
      <c r="J62" s="2"/>
      <c r="K62" s="2"/>
      <c r="L62" s="2"/>
      <c r="M62" s="2"/>
      <c r="N62" s="2"/>
      <c r="O62" s="2"/>
      <c r="U62" s="21" t="s">
        <v>115</v>
      </c>
      <c r="V62" s="22">
        <v>11</v>
      </c>
      <c r="W62" s="23" t="s">
        <v>257</v>
      </c>
      <c r="X62" s="22" t="s">
        <v>117</v>
      </c>
      <c r="Y62" s="22">
        <v>530</v>
      </c>
      <c r="Z62" s="24"/>
      <c r="AA62" s="24"/>
      <c r="AB62" s="22" t="s">
        <v>180</v>
      </c>
      <c r="AC62" s="25" t="s">
        <v>258</v>
      </c>
    </row>
    <row r="63" spans="1:29" x14ac:dyDescent="0.25">
      <c r="A63" s="19" t="s">
        <v>21</v>
      </c>
      <c r="B63" s="2">
        <v>12</v>
      </c>
      <c r="C63" s="19">
        <v>57</v>
      </c>
      <c r="D63" s="1"/>
      <c r="E63" s="20"/>
      <c r="F63" s="20"/>
      <c r="G63" s="2"/>
      <c r="H63" s="2"/>
      <c r="I63" s="2"/>
      <c r="J63" s="2"/>
      <c r="K63" s="2"/>
      <c r="L63" s="2"/>
      <c r="M63" s="2"/>
      <c r="N63" s="2"/>
      <c r="O63" s="2"/>
    </row>
    <row r="64" spans="1:29" x14ac:dyDescent="0.25">
      <c r="A64" s="19" t="s">
        <v>21</v>
      </c>
      <c r="B64" s="2">
        <v>14</v>
      </c>
      <c r="C64" s="19">
        <v>58</v>
      </c>
      <c r="D64" s="1"/>
      <c r="E64" s="20"/>
      <c r="F64" s="20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19" t="s">
        <v>21</v>
      </c>
      <c r="B65" s="2">
        <v>16</v>
      </c>
      <c r="C65" s="19">
        <v>59</v>
      </c>
      <c r="D65" s="1"/>
      <c r="E65" s="20"/>
      <c r="F65" s="20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19" t="s">
        <v>21</v>
      </c>
      <c r="B66" s="2">
        <v>18</v>
      </c>
      <c r="C66" s="19">
        <v>60</v>
      </c>
      <c r="D66" s="1"/>
      <c r="E66" s="20"/>
      <c r="F66" s="20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19" t="s">
        <v>21</v>
      </c>
      <c r="B67" s="2">
        <v>20</v>
      </c>
      <c r="C67" s="19">
        <v>61</v>
      </c>
      <c r="D67" s="1"/>
      <c r="E67" s="20"/>
      <c r="F67" s="20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9" t="s">
        <v>21</v>
      </c>
      <c r="B68" s="2">
        <v>24</v>
      </c>
      <c r="C68" s="19">
        <v>62</v>
      </c>
      <c r="D68" s="1"/>
      <c r="E68" s="20"/>
      <c r="F68" s="20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19" t="s">
        <v>22</v>
      </c>
      <c r="B69" s="2" t="s">
        <v>40</v>
      </c>
      <c r="C69" s="19">
        <v>64</v>
      </c>
      <c r="D69" s="1"/>
      <c r="E69" s="20"/>
      <c r="F69" s="20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19" t="s">
        <v>22</v>
      </c>
      <c r="B70" s="2" t="s">
        <v>54</v>
      </c>
      <c r="C70" s="19">
        <v>65</v>
      </c>
      <c r="D70" s="1"/>
      <c r="E70" s="20"/>
      <c r="F70" s="20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19" t="s">
        <v>22</v>
      </c>
      <c r="B71" s="2" t="s">
        <v>65</v>
      </c>
      <c r="C71" s="19">
        <v>66</v>
      </c>
      <c r="D71" s="1"/>
      <c r="E71" s="20"/>
      <c r="F71" s="20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19" t="s">
        <v>22</v>
      </c>
      <c r="B72" s="2" t="s">
        <v>74</v>
      </c>
      <c r="C72" s="19">
        <v>67</v>
      </c>
      <c r="D72" s="1"/>
      <c r="E72" s="20"/>
      <c r="F72" s="20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19" t="s">
        <v>22</v>
      </c>
      <c r="B73" s="2" t="s">
        <v>80</v>
      </c>
      <c r="C73" s="19">
        <v>68</v>
      </c>
      <c r="D73" s="1"/>
      <c r="E73" s="20"/>
      <c r="F73" s="20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19" t="s">
        <v>22</v>
      </c>
      <c r="B74" s="2" t="s">
        <v>87</v>
      </c>
      <c r="C74" s="19">
        <v>69</v>
      </c>
      <c r="D74" s="1"/>
      <c r="E74" s="20"/>
      <c r="F74" s="20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19" t="s">
        <v>22</v>
      </c>
      <c r="B75" s="2" t="s">
        <v>92</v>
      </c>
      <c r="C75" s="19">
        <v>70</v>
      </c>
      <c r="D75" s="1"/>
      <c r="E75" s="20"/>
      <c r="F75" s="20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19" t="s">
        <v>22</v>
      </c>
      <c r="B76" s="2" t="s">
        <v>97</v>
      </c>
      <c r="C76" s="19">
        <v>71</v>
      </c>
      <c r="D76" s="1"/>
      <c r="E76" s="20"/>
      <c r="F76" s="20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19" t="s">
        <v>23</v>
      </c>
      <c r="B77" s="2" t="s">
        <v>41</v>
      </c>
      <c r="C77" s="19">
        <v>73</v>
      </c>
      <c r="D77" s="1"/>
      <c r="E77" s="20"/>
      <c r="F77" s="20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19" t="s">
        <v>23</v>
      </c>
      <c r="B78" s="2" t="s">
        <v>55</v>
      </c>
      <c r="C78" s="19">
        <v>74</v>
      </c>
      <c r="D78" s="1"/>
      <c r="E78" s="20"/>
      <c r="F78" s="20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19" t="s">
        <v>23</v>
      </c>
      <c r="B79" s="2" t="s">
        <v>66</v>
      </c>
      <c r="C79" s="19">
        <v>75</v>
      </c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19" t="s">
        <v>23</v>
      </c>
      <c r="B80" s="2" t="s">
        <v>75</v>
      </c>
      <c r="C80" s="19">
        <v>76</v>
      </c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19" t="s">
        <v>23</v>
      </c>
      <c r="B81" s="2" t="s">
        <v>81</v>
      </c>
      <c r="C81" s="19">
        <v>77</v>
      </c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19" t="s">
        <v>23</v>
      </c>
      <c r="B82" s="2" t="s">
        <v>88</v>
      </c>
      <c r="C82" s="19">
        <v>78</v>
      </c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19" t="s">
        <v>23</v>
      </c>
      <c r="B83" s="2" t="s">
        <v>93</v>
      </c>
      <c r="C83" s="19">
        <v>79</v>
      </c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19" t="s">
        <v>23</v>
      </c>
      <c r="B84" s="2" t="s">
        <v>98</v>
      </c>
      <c r="C84" s="19">
        <v>80</v>
      </c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</sheetData>
  <mergeCells count="1">
    <mergeCell ref="A1:C1"/>
  </mergeCells>
  <pageMargins left="0.7" right="0.7" top="0.75" bottom="0.75" header="0.3" footer="0.3"/>
  <tableParts count="1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Juan David Naranjo</dc:creator>
  <cp:lastModifiedBy>Juan David  Naranjo Sanchez</cp:lastModifiedBy>
  <dcterms:modified xsi:type="dcterms:W3CDTF">2024-04-21T17:22:22Z</dcterms:modified>
</cp:coreProperties>
</file>