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3"/>
  <workbookPr codeName="ThisWorkbook" defaultThemeVersion="124226"/>
  <mc:AlternateContent xmlns:mc="http://schemas.openxmlformats.org/markup-compatibility/2006">
    <mc:Choice Requires="x15">
      <x15ac:absPath xmlns:x15ac="http://schemas.microsoft.com/office/spreadsheetml/2010/11/ac" url="https://d.docs.live.net/330ae7c99d0a11b3/EMprendimiento 2022 SENA/recursos multimediales/Archivos Evidencias de Aprendizaje en Blanco/"/>
    </mc:Choice>
  </mc:AlternateContent>
  <xr:revisionPtr revIDLastSave="0" documentId="8_{604FEAE8-17F7-4B79-8336-7C381F8613E5}" xr6:coauthVersionLast="47" xr6:coauthVersionMax="47" xr10:uidLastSave="{00000000-0000-0000-0000-000000000000}"/>
  <bookViews>
    <workbookView xWindow="-120" yWindow="-120" windowWidth="29040" windowHeight="15720" tabRatio="939" firstSheet="6" activeTab="7" xr2:uid="{00000000-000D-0000-FFFF-FFFF00000000}"/>
  </bookViews>
  <sheets>
    <sheet name="Participantes" sheetId="3" r:id="rId1"/>
    <sheet name="Parte 1 Introduccion" sheetId="1" r:id="rId2"/>
    <sheet name="Parte 2 Ejercicio" sheetId="2" r:id="rId3"/>
    <sheet name="Parte 3 Autoevaluacion" sheetId="4" r:id="rId4"/>
    <sheet name="Atributos Idea de Negocio" sheetId="7" r:id="rId5"/>
    <sheet name="Parte 4 Atributos Idea" sheetId="5" r:id="rId6"/>
    <sheet name="Parte 5 Oportunidad de Negocios" sheetId="6" r:id="rId7"/>
    <sheet name="Parte 6 Criterios" sheetId="9" r:id="rId8"/>
    <sheet name="Resumen" sheetId="10"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10" l="1"/>
  <c r="A6" i="10"/>
  <c r="A4" i="10"/>
  <c r="K7" i="9"/>
  <c r="K8" i="9"/>
  <c r="K9" i="9"/>
  <c r="K10" i="9"/>
  <c r="K11" i="9"/>
  <c r="K12" i="9"/>
  <c r="A47" i="2"/>
  <c r="A10" i="10" s="1"/>
  <c r="K13" i="9" l="1"/>
  <c r="A3" i="9"/>
  <c r="F30" i="6"/>
  <c r="E34" i="6" s="1"/>
  <c r="G30" i="6"/>
  <c r="E35" i="6" s="1"/>
  <c r="G35" i="6" s="1"/>
  <c r="H30" i="6"/>
  <c r="E36" i="6" s="1"/>
  <c r="I30" i="6"/>
  <c r="E37" i="6" s="1"/>
  <c r="G37" i="6" s="1"/>
  <c r="J30" i="6"/>
  <c r="E38" i="6" s="1"/>
  <c r="G38" i="6" s="1"/>
  <c r="K30" i="6"/>
  <c r="E39" i="6" s="1"/>
  <c r="G39" i="6" s="1"/>
  <c r="L30" i="6"/>
  <c r="E40" i="6" s="1"/>
  <c r="G40" i="6" s="1"/>
  <c r="M30" i="6"/>
  <c r="E41" i="6" s="1"/>
  <c r="G41" i="6" s="1"/>
  <c r="N30" i="6"/>
  <c r="E42" i="6" s="1"/>
  <c r="G42" i="6" s="1"/>
  <c r="E30" i="6"/>
  <c r="E33" i="6" s="1"/>
  <c r="G33" i="6" s="1"/>
  <c r="A3" i="6"/>
  <c r="E15" i="5"/>
  <c r="E18" i="5" s="1"/>
  <c r="G18" i="5" s="1"/>
  <c r="I15" i="5"/>
  <c r="E22" i="5" s="1"/>
  <c r="G22" i="5" s="1"/>
  <c r="H15" i="5"/>
  <c r="E21" i="5" s="1"/>
  <c r="G21" i="5" s="1"/>
  <c r="G15" i="5"/>
  <c r="E20" i="5" s="1"/>
  <c r="G20" i="5" s="1"/>
  <c r="F15" i="5"/>
  <c r="E19" i="5" s="1"/>
  <c r="G19" i="5" s="1"/>
  <c r="A3" i="5"/>
  <c r="A3" i="4"/>
  <c r="A16" i="9" l="1"/>
  <c r="A26" i="10" s="1"/>
  <c r="G36" i="6"/>
  <c r="G34" i="6"/>
  <c r="G23" i="5"/>
  <c r="A26" i="5" s="1"/>
  <c r="A18" i="10" s="1"/>
  <c r="I13" i="4"/>
  <c r="E20" i="4" s="1"/>
  <c r="G20" i="4" s="1"/>
  <c r="H13" i="4"/>
  <c r="E19" i="4" s="1"/>
  <c r="G19" i="4" s="1"/>
  <c r="G13" i="4"/>
  <c r="E18" i="4" s="1"/>
  <c r="G18" i="4" s="1"/>
  <c r="F13" i="4"/>
  <c r="E17" i="4" s="1"/>
  <c r="G17" i="4" s="1"/>
  <c r="E13" i="4"/>
  <c r="E16" i="4" s="1"/>
  <c r="G16" i="4" s="1"/>
  <c r="G43" i="6" l="1"/>
  <c r="G21" i="4"/>
  <c r="A24" i="4" s="1"/>
  <c r="A14" i="10" s="1"/>
  <c r="A45" i="6" l="1"/>
  <c r="A22" i="10" s="1"/>
</calcChain>
</file>

<file path=xl/sharedStrings.xml><?xml version="1.0" encoding="utf-8"?>
<sst xmlns="http://schemas.openxmlformats.org/spreadsheetml/2006/main" count="168" uniqueCount="129">
  <si>
    <t>Taller Generación Ideas de negocio</t>
  </si>
  <si>
    <t xml:space="preserve">  -- </t>
  </si>
  <si>
    <t>Instrucciones:</t>
  </si>
  <si>
    <t>1. Solo diligencie las celdas en color Amarillo según el campo solicitado</t>
  </si>
  <si>
    <t>2. Ingrese los valores permitidos en cada celda, según corresponda a su autoevaluación</t>
  </si>
  <si>
    <t>Ingrese sus datos de contacto:</t>
  </si>
  <si>
    <t>APRENDIZ(ES) NOMBRE Y APELLIDOS COMPLETOS</t>
  </si>
  <si>
    <t>Nro ID</t>
  </si>
  <si>
    <t>PROGRAMA DE FORMACION</t>
  </si>
  <si>
    <t>FICHA</t>
  </si>
  <si>
    <t>JORNADA</t>
  </si>
  <si>
    <t>CORREO ELECTRÓNICO</t>
  </si>
  <si>
    <t>TELEFONO CELULAR</t>
  </si>
  <si>
    <t>Juan David Cerquera Salazar</t>
  </si>
  <si>
    <t>Análisis y desarrollo de software</t>
  </si>
  <si>
    <t>MAÑANA</t>
  </si>
  <si>
    <t>jcerquerasalazar@gmail.com</t>
  </si>
  <si>
    <t>Jhon Alexander Corredor Medina</t>
  </si>
  <si>
    <t>jhoncorredormedina29@gmail.com</t>
  </si>
  <si>
    <t>Recuerde: No se recibirá este taller si no están detallados los datos de quienes participan en la presente actividad</t>
  </si>
  <si>
    <t>TARDE</t>
  </si>
  <si>
    <t>NOCHE</t>
  </si>
  <si>
    <t>TALLER: IDENTIFICAR MI IDEA DE NEGOCIO</t>
  </si>
  <si>
    <t>ATRIBUTOS DE UNA IDEA DE NEGOCIO:</t>
  </si>
  <si>
    <t>COMO GENERAR IDEAS</t>
  </si>
  <si>
    <t>FUENTES DE GENERACION DE IDEAS DE NEGOCIOS</t>
  </si>
  <si>
    <t>EJERCICIO: GENERANDO IDEAS DE NEGOCIO</t>
  </si>
  <si>
    <t>Proponga 9 ideas de negocio según los criterios explicados por el instructor. Escoja al final solo UNA (1) idea que sea la que desee explorar como posibilidad de llevar a cabo en un Modelo Lienzo CANVAS:</t>
  </si>
  <si>
    <t>Ideas de negocio asociadas a cosas que me gustan</t>
  </si>
  <si>
    <t>A1</t>
  </si>
  <si>
    <t>Empresa de desarrolllo y venta de videojuegos para varias plataformas moviles y de pc.</t>
  </si>
  <si>
    <t>A2</t>
  </si>
  <si>
    <t>Agencia de guia turistica para extranjeros sobre los sitios turisticos populares de Neiva.</t>
  </si>
  <si>
    <t>A3</t>
  </si>
  <si>
    <t>Local en el cual se venderan articulos deportivos como bicicletas,balones,patines ..etc.</t>
  </si>
  <si>
    <t>Ideas de negocio asociada a necesidades cotidianas</t>
  </si>
  <si>
    <t>B1</t>
  </si>
  <si>
    <t>Restaurante de comidas cotidianas como desayunos, almuerzos y cenas con servicio a domicilio.</t>
  </si>
  <si>
    <t>B2</t>
  </si>
  <si>
    <t>Empresa con personal capacitado en distintos ambitos para realizar servicios a domicilio a clientes por medio de pedidos</t>
  </si>
  <si>
    <t>B3</t>
  </si>
  <si>
    <t>Local de venta y fabricacion de helados con sabores que se asemejan a productos conocidos de colombia.</t>
  </si>
  <si>
    <t>Ideas de negocio asociada a la experiencia que se tiene</t>
  </si>
  <si>
    <t>C1</t>
  </si>
  <si>
    <t>Empresa la cual brindara sus servicios para el desarrollo de software segun las necesidades del cliente.</t>
  </si>
  <si>
    <t>C2</t>
  </si>
  <si>
    <t>Empresa que brinda servicios con el modelado y diseño de elementos 3d segun las preferencias del cliente.</t>
  </si>
  <si>
    <t>C3</t>
  </si>
  <si>
    <t>Local destinado a la fabricacion y la venta de arepas con variedad de opciones a escoger con servicio a domicilio.</t>
  </si>
  <si>
    <t>IDEA DE NEGOCIO ESCOGIDA (introduzca a continuación solo el codigo de la idea escogida)</t>
  </si>
  <si>
    <t>IDEA DE NEGOCIO A CONSIDERAR</t>
  </si>
  <si>
    <t>AUTOEVALUACION Idea de negocios:</t>
  </si>
  <si>
    <t>INTERES / DISPOSICION/ AFIRMACION</t>
  </si>
  <si>
    <t>ESCALA DE VALORACION</t>
  </si>
  <si>
    <t>Ingresar solo un valor (1 o 0) según sea el caso</t>
  </si>
  <si>
    <t>Completamente FALSO</t>
  </si>
  <si>
    <t>Parcialmente FALSO</t>
  </si>
  <si>
    <t>Ni Falso ni Verdadero</t>
  </si>
  <si>
    <t>Parcialmente Verdadero</t>
  </si>
  <si>
    <t>Completamente Verdadero</t>
  </si>
  <si>
    <t>La Idea de Negocio que tengo se ajusta a lo que siempre he querido hacer</t>
  </si>
  <si>
    <t>Ingresar unicamente valores 1 ó 0, para cada afirmación. No repita datos numericos en una misma fila. Ingrese SOLO UN VALOR EN CADA FILA</t>
  </si>
  <si>
    <t>No me incomodaría decir a los otros que me dedico a esta actividad</t>
  </si>
  <si>
    <t>Estoy dispuesto a dedicar el tiempo que sea necesario para desarrollar el negocio</t>
  </si>
  <si>
    <t>Considero que en el caso de tener los recursos económicos, en seis (6) meses puedo tener el negocio funcionando</t>
  </si>
  <si>
    <t>Numero Total de afirmaciones valoradas en:</t>
  </si>
  <si>
    <t>Nro total afirmaciones valoradas en 1</t>
  </si>
  <si>
    <t>Nro total afirmaciones valoradas en 2</t>
  </si>
  <si>
    <t>Nro total afirmaciones valoradas en 3</t>
  </si>
  <si>
    <t>Nro total afirmaciones valoradas en 4</t>
  </si>
  <si>
    <t>Nro total afirmaciones valoradas en 5</t>
  </si>
  <si>
    <t>ATRIBUTOS DE UNA OPORTUNIDAD DE NEGOCIO</t>
  </si>
  <si>
    <t xml:space="preserve">EVALUACION DE ATRIBUTOS DE LA IDEA </t>
  </si>
  <si>
    <t>ATRIBUTOS DE LA IDEA
AFIRMACION</t>
  </si>
  <si>
    <t>PONER EL # 1 POR CADA COLUMNA SOLO UNA VEZ</t>
  </si>
  <si>
    <t>He encontrado una manera de diferenciarme de la competencia actual</t>
  </si>
  <si>
    <t>Me parece que este negocio puede generar los ingresos que necesito o aspiro</t>
  </si>
  <si>
    <t>Tengo acceso a los clientes que pueden estar interesados en el producto (Bien o Servicio)</t>
  </si>
  <si>
    <t>Puedo conseguir fácilmente los insumos (materia prima, equipos herramientas) para el negocio</t>
  </si>
  <si>
    <t>Tengo los recursos economicos para emprender un negocio como este</t>
  </si>
  <si>
    <t>Tengo claro como conseguir a las personas que se necesitan para comenzar a operar este negocio</t>
  </si>
  <si>
    <t>EVALUAR: ¿LA IDEA DE NEGOCIOS ES UNA OPORTUNIDAD DE NEGOCIO?</t>
  </si>
  <si>
    <t>INSTRUCCIONES: Lea con detenimiento cada aspecto, razone su respuesta y anote la valoración que mejor se ajuste a la Idea de Negocio que está evaluando.</t>
  </si>
  <si>
    <t>En desacuerdo</t>
  </si>
  <si>
    <t>De acuerdo</t>
  </si>
  <si>
    <t>EL NEGOCIO QUE USTED ESTA PENSANDO…</t>
  </si>
  <si>
    <t>1. No requiere mucha inversión</t>
  </si>
  <si>
    <t>2. Posee un mercado ya establecido</t>
  </si>
  <si>
    <t>3: Se tiene clara la necesidad y el producto requerido</t>
  </si>
  <si>
    <t>4. Cuenta con una fuente confiable de provisión de insumos (principal materia prima)</t>
  </si>
  <si>
    <t>5. No tiene regulaciones gubernamentales adversas (No requiere muchos trámites o no es ilegal)</t>
  </si>
  <si>
    <t>6. No requiere de una gran cantidad de trabajadores</t>
  </si>
  <si>
    <t xml:space="preserve">7. Se percibirán ganancias que me generarán bienestar </t>
  </si>
  <si>
    <t>8. La demanda es frecuente y continua</t>
  </si>
  <si>
    <t>9. Las condiciones tributarias son favorables</t>
  </si>
  <si>
    <t>10. Existe un sistema de distribución y/o comercialización confiable</t>
  </si>
  <si>
    <t>11. Los clientes pagan por adelantado.</t>
  </si>
  <si>
    <t>12. Es fácil lograr un alto valor Publicitario</t>
  </si>
  <si>
    <t>13. Está excenta de responsabilidad civil alguna (no afecta a los usuarios, clientes)</t>
  </si>
  <si>
    <t>14. No hay riesgo de obsolecencia. La moda no importa.</t>
  </si>
  <si>
    <t>15. Las condiciones Medioambientales no afectan (temperatura, clima, ect)</t>
  </si>
  <si>
    <t>16. No hay problemas de derechos de propiedad intelectual.</t>
  </si>
  <si>
    <t>17. No hay competidores que me desplacen en el corto plazo.</t>
  </si>
  <si>
    <t>18. Se puede manejar un precio al cual los clientes estén dispuestos a comprar.</t>
  </si>
  <si>
    <t>19. No exige tecnología sofisticada o inexistente</t>
  </si>
  <si>
    <t>20. Conozco todos los aspectos y detalles del negocio.</t>
  </si>
  <si>
    <t>Nro total afirmaciones valoradas en 6</t>
  </si>
  <si>
    <t>Nro total afirmaciones valoradas en 7</t>
  </si>
  <si>
    <t>Nro total afirmaciones valoradas en 8</t>
  </si>
  <si>
    <t>Nro total afirmaciones valoradas en 9</t>
  </si>
  <si>
    <t>Nro total afirmaciones valoradas en 10</t>
  </si>
  <si>
    <t>CRITERIOS PARA EVALUAR LAS IDEAS</t>
  </si>
  <si>
    <t>CRITERIOS</t>
  </si>
  <si>
    <t>VALORACION</t>
  </si>
  <si>
    <t>1. Responde a una necesidad de un grupo de personas</t>
  </si>
  <si>
    <t>SI</t>
  </si>
  <si>
    <t>2. Puedo realizar el producto o servicio necesitado</t>
  </si>
  <si>
    <t>3. Se tiene claro el perfil del cliente potencial (quienes me van a comprar lo que vendo)</t>
  </si>
  <si>
    <t>4. Resulta de una manera diferente de ver el sector (la idea es novedosa)</t>
  </si>
  <si>
    <t>NO</t>
  </si>
  <si>
    <t>5. La puedo desarrollar a partir de mis propias capacidades y posibilidades actuales</t>
  </si>
  <si>
    <t>6. Existe un volumen atractivo de clientes</t>
  </si>
  <si>
    <t>Cuadro Resumen:</t>
  </si>
  <si>
    <t>Integrantes del equipo:</t>
  </si>
  <si>
    <t>De las ideas de negocio consideredas, usted escogió:</t>
  </si>
  <si>
    <t>Del proceso de Autoevaluación, usted analizó su idea de la siguiente manera:</t>
  </si>
  <si>
    <t>De los posibles atributos de la Idea de Negocio, usted consideró que:</t>
  </si>
  <si>
    <t>De la evaluación de su Idea de negocio, y la oportunidad que usted ve en ella como negocio, usted analizó de esta manera:</t>
  </si>
  <si>
    <t>Finalmente, usted identificó los criterios requeridos para realizar su Idea de Negocio, y usted considera 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</si>
</sst>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quot;Año &quot;#,##0"/>
  </numFmts>
  <fonts count="20">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b/>
      <sz val="8"/>
      <color theme="1"/>
      <name val="Calibri"/>
      <family val="2"/>
      <scheme val="minor"/>
    </font>
    <font>
      <sz val="10"/>
      <name val="Arial"/>
      <family val="2"/>
    </font>
    <font>
      <sz val="10"/>
      <color indexed="12"/>
      <name val="Arial"/>
      <family val="2"/>
    </font>
    <font>
      <b/>
      <sz val="10"/>
      <color indexed="9"/>
      <name val="Arial"/>
      <family val="2"/>
    </font>
    <font>
      <sz val="8"/>
      <name val="Calibri"/>
      <family val="2"/>
      <scheme val="minor"/>
    </font>
    <font>
      <sz val="14"/>
      <color theme="1"/>
      <name val="Calibri"/>
      <family val="2"/>
      <scheme val="minor"/>
    </font>
    <font>
      <b/>
      <sz val="11"/>
      <color indexed="9"/>
      <name val="Arial"/>
      <family val="2"/>
    </font>
    <font>
      <b/>
      <sz val="12"/>
      <color theme="1"/>
      <name val="Calibri"/>
      <family val="2"/>
      <scheme val="minor"/>
    </font>
    <font>
      <b/>
      <sz val="9"/>
      <color indexed="9"/>
      <name val="Arial"/>
      <family val="2"/>
    </font>
    <font>
      <b/>
      <sz val="20"/>
      <color theme="1"/>
      <name val="Calibri"/>
      <family val="2"/>
      <scheme val="minor"/>
    </font>
    <font>
      <b/>
      <sz val="8"/>
      <color indexed="9"/>
      <name val="Arial"/>
      <family val="2"/>
    </font>
    <font>
      <b/>
      <sz val="14"/>
      <color indexed="9"/>
      <name val="Arial"/>
      <family val="2"/>
    </font>
    <font>
      <b/>
      <sz val="14"/>
      <color theme="1"/>
      <name val="Arial"/>
      <family val="2"/>
    </font>
    <font>
      <sz val="14"/>
      <color theme="1"/>
      <name val="Arial"/>
      <family val="2"/>
    </font>
    <font>
      <b/>
      <sz val="20"/>
      <color theme="1"/>
      <name val="Arial"/>
      <family val="2"/>
    </font>
    <font>
      <b/>
      <sz val="12"/>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indexed="26"/>
        <bgColor indexed="64"/>
      </patternFill>
    </fill>
    <fill>
      <patternFill patternType="solid">
        <fgColor indexed="18"/>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hair">
        <color indexed="64"/>
      </left>
      <right style="hair">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hair">
        <color indexed="64"/>
      </left>
      <right/>
      <top style="medium">
        <color indexed="64"/>
      </top>
      <bottom/>
      <diagonal/>
    </border>
    <border>
      <left style="hair">
        <color indexed="64"/>
      </left>
      <right/>
      <top/>
      <bottom/>
      <diagonal/>
    </border>
    <border>
      <left style="hair">
        <color indexed="64"/>
      </left>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hair">
        <color indexed="64"/>
      </right>
      <top style="medium">
        <color indexed="64"/>
      </top>
      <bottom style="thin">
        <color indexed="64"/>
      </bottom>
      <diagonal/>
    </border>
    <border>
      <left style="hair">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164" fontId="5" fillId="0" borderId="0" applyFont="0" applyFill="0" applyBorder="0" applyAlignment="0" applyProtection="0"/>
  </cellStyleXfs>
  <cellXfs count="109">
    <xf numFmtId="0" fontId="0" fillId="0" borderId="0" xfId="0"/>
    <xf numFmtId="0" fontId="1" fillId="0" borderId="0" xfId="0" applyFont="1" applyAlignment="1">
      <alignment vertical="center"/>
    </xf>
    <xf numFmtId="0" fontId="1" fillId="0" borderId="0" xfId="0" applyFont="1"/>
    <xf numFmtId="0" fontId="6" fillId="3" borderId="13" xfId="1" applyNumberFormat="1" applyFont="1" applyFill="1" applyBorder="1" applyAlignment="1" applyProtection="1">
      <alignment horizontal="center"/>
      <protection locked="0"/>
    </xf>
    <xf numFmtId="0" fontId="6" fillId="3" borderId="1" xfId="1" applyNumberFormat="1" applyFont="1" applyFill="1" applyBorder="1" applyAlignment="1" applyProtection="1">
      <alignment horizontal="center"/>
      <protection locked="0"/>
    </xf>
    <xf numFmtId="3" fontId="6" fillId="3" borderId="1" xfId="1" applyNumberFormat="1" applyFont="1" applyFill="1" applyBorder="1" applyAlignment="1" applyProtection="1">
      <alignment horizontal="center"/>
      <protection locked="0"/>
    </xf>
    <xf numFmtId="0" fontId="0" fillId="0" borderId="0" xfId="0" applyProtection="1">
      <protection hidden="1"/>
    </xf>
    <xf numFmtId="0" fontId="1" fillId="0" borderId="0" xfId="0" applyFont="1" applyProtection="1">
      <protection hidden="1"/>
    </xf>
    <xf numFmtId="165" fontId="7" fillId="4" borderId="14" xfId="0" applyNumberFormat="1" applyFont="1" applyFill="1" applyBorder="1" applyAlignment="1" applyProtection="1">
      <alignment horizontal="center"/>
      <protection hidden="1"/>
    </xf>
    <xf numFmtId="0" fontId="1" fillId="0" borderId="0" xfId="0" applyFont="1" applyAlignment="1" applyProtection="1">
      <alignment horizontal="center" vertical="center"/>
      <protection hidden="1"/>
    </xf>
    <xf numFmtId="165" fontId="12" fillId="4" borderId="14" xfId="0" applyNumberFormat="1" applyFont="1" applyFill="1" applyBorder="1" applyAlignment="1" applyProtection="1">
      <alignment horizontal="center"/>
      <protection hidden="1"/>
    </xf>
    <xf numFmtId="0" fontId="11" fillId="0" borderId="0" xfId="0" applyFont="1" applyProtection="1">
      <protection hidden="1"/>
    </xf>
    <xf numFmtId="0" fontId="6" fillId="3" borderId="1" xfId="1" applyNumberFormat="1" applyFont="1" applyFill="1" applyBorder="1" applyAlignment="1" applyProtection="1">
      <alignment horizontal="center" vertical="center"/>
      <protection locked="0"/>
    </xf>
    <xf numFmtId="0" fontId="1" fillId="0" borderId="0" xfId="0" applyFont="1" applyAlignment="1" applyProtection="1">
      <alignment horizontal="left"/>
      <protection hidden="1"/>
    </xf>
    <xf numFmtId="0" fontId="3" fillId="0" borderId="1" xfId="0" applyFont="1" applyBorder="1" applyAlignment="1" applyProtection="1">
      <alignment horizontal="center" vertical="center"/>
      <protection hidden="1"/>
    </xf>
    <xf numFmtId="0" fontId="1" fillId="2" borderId="1" xfId="0" applyFont="1" applyFill="1" applyBorder="1" applyProtection="1">
      <protection hidden="1"/>
    </xf>
    <xf numFmtId="0" fontId="0" fillId="0" borderId="1" xfId="0" applyBorder="1" applyProtection="1">
      <protection hidden="1"/>
    </xf>
    <xf numFmtId="0" fontId="4" fillId="0" borderId="1" xfId="0" applyFont="1" applyBorder="1" applyAlignment="1" applyProtection="1">
      <alignment horizontal="center" vertical="center" wrapText="1"/>
      <protection hidden="1"/>
    </xf>
    <xf numFmtId="165" fontId="12" fillId="4" borderId="14" xfId="0" applyNumberFormat="1" applyFont="1" applyFill="1" applyBorder="1" applyAlignment="1" applyProtection="1">
      <alignment horizontal="center" vertical="center"/>
      <protection hidden="1"/>
    </xf>
    <xf numFmtId="165" fontId="14" fillId="4" borderId="14" xfId="0" applyNumberFormat="1" applyFont="1" applyFill="1" applyBorder="1" applyAlignment="1" applyProtection="1">
      <alignment horizontal="center"/>
      <protection hidden="1"/>
    </xf>
    <xf numFmtId="0" fontId="1" fillId="0" borderId="1" xfId="0" applyFont="1" applyBorder="1" applyProtection="1">
      <protection hidden="1"/>
    </xf>
    <xf numFmtId="0" fontId="1" fillId="0" borderId="0" xfId="0" applyFont="1" applyAlignment="1" applyProtection="1">
      <alignment horizontal="justify" vertical="center"/>
      <protection hidden="1"/>
    </xf>
    <xf numFmtId="0" fontId="3" fillId="0" borderId="6" xfId="0" applyFont="1" applyBorder="1" applyAlignment="1" applyProtection="1">
      <alignment vertical="center" wrapText="1"/>
      <protection hidden="1"/>
    </xf>
    <xf numFmtId="0" fontId="3" fillId="0" borderId="5" xfId="0" applyFont="1" applyBorder="1" applyAlignment="1" applyProtection="1">
      <alignment vertical="center" wrapText="1"/>
      <protection hidden="1"/>
    </xf>
    <xf numFmtId="0" fontId="3" fillId="0" borderId="7" xfId="0" applyFont="1" applyBorder="1" applyAlignment="1" applyProtection="1">
      <alignment vertical="center" wrapText="1"/>
      <protection hidden="1"/>
    </xf>
    <xf numFmtId="0" fontId="6" fillId="3" borderId="1" xfId="1" applyNumberFormat="1" applyFont="1" applyFill="1" applyBorder="1" applyAlignment="1" applyProtection="1">
      <alignment horizontal="center" vertical="center"/>
      <protection locked="0" hidden="1"/>
    </xf>
    <xf numFmtId="0" fontId="1" fillId="0" borderId="1" xfId="0" applyFont="1" applyBorder="1" applyAlignment="1" applyProtection="1">
      <alignment horizontal="center"/>
      <protection hidden="1"/>
    </xf>
    <xf numFmtId="0" fontId="1" fillId="0" borderId="0" xfId="0" applyFont="1" applyAlignment="1" applyProtection="1">
      <alignment vertical="center" wrapText="1"/>
      <protection hidden="1"/>
    </xf>
    <xf numFmtId="0" fontId="6" fillId="3" borderId="1" xfId="1" applyNumberFormat="1" applyFont="1" applyFill="1" applyBorder="1" applyAlignment="1" applyProtection="1">
      <alignment horizontal="center"/>
      <protection locked="0" hidden="1"/>
    </xf>
    <xf numFmtId="165" fontId="15" fillId="4" borderId="14" xfId="0" applyNumberFormat="1" applyFont="1" applyFill="1" applyBorder="1" applyAlignment="1" applyProtection="1">
      <alignment horizontal="left" vertical="center" wrapText="1"/>
      <protection hidden="1"/>
    </xf>
    <xf numFmtId="0" fontId="18" fillId="0" borderId="1" xfId="0" applyFont="1" applyBorder="1" applyAlignment="1" applyProtection="1">
      <alignment horizontal="center" vertical="center" wrapText="1"/>
      <protection hidden="1"/>
    </xf>
    <xf numFmtId="0" fontId="17" fillId="0" borderId="0" xfId="0" applyFont="1" applyAlignment="1" applyProtection="1">
      <alignment wrapText="1"/>
      <protection hidden="1"/>
    </xf>
    <xf numFmtId="0" fontId="16" fillId="0" borderId="0" xfId="0" applyFont="1" applyAlignment="1" applyProtection="1">
      <alignment vertical="center" wrapText="1"/>
      <protection hidden="1"/>
    </xf>
    <xf numFmtId="0" fontId="17" fillId="0" borderId="0" xfId="0" applyFont="1" applyAlignment="1" applyProtection="1">
      <alignment vertical="center" wrapText="1"/>
      <protection hidden="1"/>
    </xf>
    <xf numFmtId="165" fontId="15" fillId="4" borderId="14" xfId="0" applyNumberFormat="1" applyFont="1" applyFill="1" applyBorder="1" applyAlignment="1" applyProtection="1">
      <alignment horizontal="justify" vertical="center" wrapText="1"/>
      <protection hidden="1"/>
    </xf>
    <xf numFmtId="0" fontId="0" fillId="0" borderId="0" xfId="0" applyAlignment="1" applyProtection="1">
      <alignment horizontal="center" vertical="center"/>
      <protection hidden="1"/>
    </xf>
    <xf numFmtId="0" fontId="17" fillId="0" borderId="27" xfId="0" applyFont="1" applyBorder="1" applyAlignment="1" applyProtection="1">
      <alignment horizontal="center" vertical="center" wrapText="1"/>
      <protection hidden="1"/>
    </xf>
    <xf numFmtId="0" fontId="17" fillId="0" borderId="28" xfId="0" applyFont="1" applyBorder="1" applyAlignment="1" applyProtection="1">
      <alignment horizontal="center" vertical="center" wrapText="1"/>
      <protection hidden="1"/>
    </xf>
    <xf numFmtId="0" fontId="17" fillId="0" borderId="13" xfId="0" applyFont="1" applyBorder="1" applyAlignment="1" applyProtection="1">
      <alignment horizontal="center" vertical="center" wrapText="1"/>
      <protection hidden="1"/>
    </xf>
    <xf numFmtId="0" fontId="13" fillId="0" borderId="0" xfId="0" applyFont="1" applyAlignment="1" applyProtection="1">
      <alignment horizontal="center"/>
      <protection hidden="1"/>
    </xf>
    <xf numFmtId="0" fontId="11" fillId="0" borderId="0" xfId="0" applyFont="1" applyAlignment="1" applyProtection="1">
      <alignment horizontal="left"/>
      <protection hidden="1"/>
    </xf>
    <xf numFmtId="0" fontId="19" fillId="0" borderId="6" xfId="0" applyFont="1" applyBorder="1" applyAlignment="1" applyProtection="1">
      <alignment horizontal="center" vertical="center" wrapText="1"/>
      <protection hidden="1"/>
    </xf>
    <xf numFmtId="0" fontId="19" fillId="0" borderId="5" xfId="0" applyFont="1" applyBorder="1" applyAlignment="1" applyProtection="1">
      <alignment horizontal="center" vertical="center" wrapText="1"/>
      <protection hidden="1"/>
    </xf>
    <xf numFmtId="0" fontId="19" fillId="0" borderId="7" xfId="0" applyFont="1" applyBorder="1" applyAlignment="1" applyProtection="1">
      <alignment horizontal="center" vertical="center" wrapText="1"/>
      <protection hidden="1"/>
    </xf>
    <xf numFmtId="0" fontId="19" fillId="0" borderId="8" xfId="0" applyFont="1" applyBorder="1" applyAlignment="1" applyProtection="1">
      <alignment horizontal="center" vertical="center" wrapText="1"/>
      <protection hidden="1"/>
    </xf>
    <xf numFmtId="0" fontId="19" fillId="0" borderId="9" xfId="0" applyFont="1" applyBorder="1" applyAlignment="1" applyProtection="1">
      <alignment horizontal="center" vertical="center" wrapText="1"/>
      <protection hidden="1"/>
    </xf>
    <xf numFmtId="0" fontId="19" fillId="0" borderId="10" xfId="0" applyFont="1" applyBorder="1" applyAlignment="1" applyProtection="1">
      <alignment horizontal="center" vertical="center" wrapText="1"/>
      <protection hidden="1"/>
    </xf>
    <xf numFmtId="0" fontId="2" fillId="0" borderId="0" xfId="0" applyFont="1" applyAlignment="1">
      <alignment horizontal="center" wrapText="1"/>
    </xf>
    <xf numFmtId="0" fontId="1" fillId="0" borderId="0" xfId="0" applyFont="1" applyAlignment="1" applyProtection="1">
      <alignment horizontal="center" vertical="center"/>
      <protection hidden="1"/>
    </xf>
    <xf numFmtId="0" fontId="1" fillId="0" borderId="1" xfId="0" applyFont="1" applyBorder="1" applyAlignment="1" applyProtection="1">
      <alignment horizontal="center"/>
      <protection hidden="1"/>
    </xf>
    <xf numFmtId="0" fontId="9" fillId="0" borderId="1" xfId="0" applyFont="1" applyBorder="1" applyAlignment="1" applyProtection="1">
      <alignment horizontal="justify" vertical="center" wrapText="1"/>
      <protection hidden="1"/>
    </xf>
    <xf numFmtId="0" fontId="1" fillId="0" borderId="1" xfId="0" applyFont="1" applyBorder="1" applyAlignment="1" applyProtection="1">
      <alignment horizontal="center" vertical="center" wrapText="1"/>
      <protection hidden="1"/>
    </xf>
    <xf numFmtId="165" fontId="7" fillId="4" borderId="15" xfId="0" applyNumberFormat="1" applyFont="1" applyFill="1" applyBorder="1" applyAlignment="1" applyProtection="1">
      <alignment horizontal="center" vertical="center"/>
      <protection hidden="1"/>
    </xf>
    <xf numFmtId="165" fontId="7" fillId="4" borderId="13" xfId="0" applyNumberFormat="1" applyFont="1" applyFill="1" applyBorder="1" applyAlignment="1" applyProtection="1">
      <alignment horizontal="center" vertical="center"/>
      <protection hidden="1"/>
    </xf>
    <xf numFmtId="0" fontId="6" fillId="3" borderId="1" xfId="1" applyNumberFormat="1" applyFont="1" applyFill="1" applyBorder="1" applyAlignment="1" applyProtection="1">
      <alignment horizontal="justify" vertical="center"/>
      <protection locked="0"/>
    </xf>
    <xf numFmtId="165" fontId="10" fillId="4" borderId="11" xfId="0" applyNumberFormat="1" applyFont="1" applyFill="1" applyBorder="1" applyAlignment="1" applyProtection="1">
      <alignment horizontal="right" vertical="center" wrapText="1"/>
      <protection hidden="1"/>
    </xf>
    <xf numFmtId="165" fontId="10" fillId="4" borderId="0" xfId="0" applyNumberFormat="1" applyFont="1" applyFill="1" applyAlignment="1" applyProtection="1">
      <alignment horizontal="right" vertical="center" wrapText="1"/>
      <protection hidden="1"/>
    </xf>
    <xf numFmtId="0" fontId="6" fillId="3" borderId="1" xfId="1" applyNumberFormat="1" applyFont="1" applyFill="1" applyBorder="1" applyAlignment="1" applyProtection="1">
      <alignment horizontal="center" vertical="center"/>
      <protection locked="0"/>
    </xf>
    <xf numFmtId="0" fontId="0" fillId="0" borderId="0" xfId="0" applyAlignment="1" applyProtection="1">
      <alignment horizontal="justify" vertical="center"/>
      <protection hidden="1"/>
    </xf>
    <xf numFmtId="165" fontId="7" fillId="4" borderId="16" xfId="0" applyNumberFormat="1" applyFont="1" applyFill="1" applyBorder="1" applyAlignment="1" applyProtection="1">
      <alignment horizontal="justify" vertical="center"/>
      <protection hidden="1"/>
    </xf>
    <xf numFmtId="165" fontId="7" fillId="4" borderId="17" xfId="0" applyNumberFormat="1" applyFont="1" applyFill="1" applyBorder="1" applyAlignment="1" applyProtection="1">
      <alignment horizontal="justify" vertical="center"/>
      <protection hidden="1"/>
    </xf>
    <xf numFmtId="165" fontId="7" fillId="4" borderId="18" xfId="0" applyNumberFormat="1" applyFont="1" applyFill="1" applyBorder="1" applyAlignment="1" applyProtection="1">
      <alignment horizontal="justify" vertical="center"/>
      <protection hidden="1"/>
    </xf>
    <xf numFmtId="165" fontId="7" fillId="4" borderId="8" xfId="0" applyNumberFormat="1" applyFont="1" applyFill="1" applyBorder="1" applyAlignment="1" applyProtection="1">
      <alignment horizontal="justify" vertical="center"/>
      <protection hidden="1"/>
    </xf>
    <xf numFmtId="165" fontId="7" fillId="4" borderId="9" xfId="0" applyNumberFormat="1" applyFont="1" applyFill="1" applyBorder="1" applyAlignment="1" applyProtection="1">
      <alignment horizontal="justify" vertical="center"/>
      <protection hidden="1"/>
    </xf>
    <xf numFmtId="165" fontId="7" fillId="4" borderId="10" xfId="0" applyNumberFormat="1" applyFont="1" applyFill="1" applyBorder="1" applyAlignment="1" applyProtection="1">
      <alignment horizontal="justify" vertical="center"/>
      <protection hidden="1"/>
    </xf>
    <xf numFmtId="0" fontId="2" fillId="0" borderId="0" xfId="0" applyFont="1" applyAlignment="1" applyProtection="1">
      <alignment horizontal="center"/>
      <protection hidden="1"/>
    </xf>
    <xf numFmtId="0" fontId="0" fillId="0" borderId="1" xfId="0" applyBorder="1" applyAlignment="1" applyProtection="1">
      <alignment horizontal="center"/>
      <protection hidden="1"/>
    </xf>
    <xf numFmtId="0" fontId="4" fillId="0" borderId="2" xfId="0" applyFont="1" applyBorder="1" applyAlignment="1" applyProtection="1">
      <alignment horizontal="center" vertical="center"/>
      <protection hidden="1"/>
    </xf>
    <xf numFmtId="0" fontId="4" fillId="0" borderId="3" xfId="0" applyFont="1" applyBorder="1" applyAlignment="1" applyProtection="1">
      <alignment horizontal="center" vertical="center"/>
      <protection hidden="1"/>
    </xf>
    <xf numFmtId="0" fontId="4" fillId="0" borderId="4" xfId="0" applyFont="1" applyBorder="1" applyAlignment="1" applyProtection="1">
      <alignment horizontal="center" vertical="center"/>
      <protection hidden="1"/>
    </xf>
    <xf numFmtId="0" fontId="0" fillId="0" borderId="5" xfId="0" applyBorder="1" applyAlignment="1" applyProtection="1">
      <alignment horizontal="center"/>
      <protection hidden="1"/>
    </xf>
    <xf numFmtId="165" fontId="7" fillId="4" borderId="19" xfId="0" applyNumberFormat="1" applyFont="1" applyFill="1" applyBorder="1" applyAlignment="1" applyProtection="1">
      <alignment horizontal="center" vertical="center"/>
      <protection hidden="1"/>
    </xf>
    <xf numFmtId="165" fontId="7" fillId="4" borderId="17" xfId="0" applyNumberFormat="1" applyFont="1" applyFill="1" applyBorder="1" applyAlignment="1" applyProtection="1">
      <alignment horizontal="center" vertical="center"/>
      <protection hidden="1"/>
    </xf>
    <xf numFmtId="165" fontId="7" fillId="4" borderId="18" xfId="0" applyNumberFormat="1" applyFont="1" applyFill="1" applyBorder="1" applyAlignment="1" applyProtection="1">
      <alignment horizontal="center" vertical="center"/>
      <protection hidden="1"/>
    </xf>
    <xf numFmtId="165" fontId="7" fillId="4" borderId="20" xfId="0" applyNumberFormat="1" applyFont="1" applyFill="1" applyBorder="1" applyAlignment="1" applyProtection="1">
      <alignment horizontal="center" vertical="center"/>
      <protection hidden="1"/>
    </xf>
    <xf numFmtId="165" fontId="7" fillId="4" borderId="0" xfId="0" applyNumberFormat="1" applyFont="1" applyFill="1" applyAlignment="1" applyProtection="1">
      <alignment horizontal="center" vertical="center"/>
      <protection hidden="1"/>
    </xf>
    <xf numFmtId="165" fontId="7" fillId="4" borderId="12" xfId="0" applyNumberFormat="1" applyFont="1" applyFill="1" applyBorder="1" applyAlignment="1" applyProtection="1">
      <alignment horizontal="center" vertical="center"/>
      <protection hidden="1"/>
    </xf>
    <xf numFmtId="165" fontId="7" fillId="4" borderId="21" xfId="0" applyNumberFormat="1" applyFont="1" applyFill="1" applyBorder="1" applyAlignment="1" applyProtection="1">
      <alignment horizontal="center" vertical="center"/>
      <protection hidden="1"/>
    </xf>
    <xf numFmtId="165" fontId="7" fillId="4" borderId="9" xfId="0" applyNumberFormat="1" applyFont="1" applyFill="1" applyBorder="1" applyAlignment="1" applyProtection="1">
      <alignment horizontal="center" vertical="center"/>
      <protection hidden="1"/>
    </xf>
    <xf numFmtId="165" fontId="7" fillId="4" borderId="10" xfId="0" applyNumberFormat="1" applyFont="1" applyFill="1" applyBorder="1" applyAlignment="1" applyProtection="1">
      <alignment horizontal="center" vertical="center"/>
      <protection hidden="1"/>
    </xf>
    <xf numFmtId="165" fontId="7" fillId="4" borderId="25" xfId="0" applyNumberFormat="1" applyFont="1" applyFill="1" applyBorder="1" applyAlignment="1" applyProtection="1">
      <alignment horizontal="justify" vertical="center" wrapText="1"/>
      <protection hidden="1"/>
    </xf>
    <xf numFmtId="165" fontId="7" fillId="4" borderId="23" xfId="0" applyNumberFormat="1" applyFont="1" applyFill="1" applyBorder="1" applyAlignment="1" applyProtection="1">
      <alignment horizontal="justify" vertical="center" wrapText="1"/>
      <protection hidden="1"/>
    </xf>
    <xf numFmtId="165" fontId="7" fillId="4" borderId="26" xfId="0" applyNumberFormat="1" applyFont="1" applyFill="1" applyBorder="1" applyAlignment="1" applyProtection="1">
      <alignment horizontal="justify" vertical="center" wrapText="1"/>
      <protection hidden="1"/>
    </xf>
    <xf numFmtId="0" fontId="1" fillId="2" borderId="2" xfId="0" applyFont="1" applyFill="1" applyBorder="1" applyAlignment="1" applyProtection="1">
      <alignment horizontal="center" vertical="center" wrapText="1"/>
      <protection hidden="1"/>
    </xf>
    <xf numFmtId="0" fontId="1" fillId="2" borderId="3" xfId="0" applyFont="1" applyFill="1" applyBorder="1" applyAlignment="1" applyProtection="1">
      <alignment horizontal="center" vertical="center" wrapText="1"/>
      <protection hidden="1"/>
    </xf>
    <xf numFmtId="0" fontId="1" fillId="2" borderId="4" xfId="0" applyFont="1" applyFill="1" applyBorder="1" applyAlignment="1" applyProtection="1">
      <alignment horizontal="center" vertical="center" wrapText="1"/>
      <protection hidden="1"/>
    </xf>
    <xf numFmtId="165" fontId="7" fillId="4" borderId="22" xfId="0" applyNumberFormat="1" applyFont="1" applyFill="1" applyBorder="1" applyAlignment="1" applyProtection="1">
      <alignment horizontal="center"/>
      <protection hidden="1"/>
    </xf>
    <xf numFmtId="165" fontId="7" fillId="4" borderId="23" xfId="0" applyNumberFormat="1" applyFont="1" applyFill="1" applyBorder="1" applyAlignment="1" applyProtection="1">
      <alignment horizontal="center"/>
      <protection hidden="1"/>
    </xf>
    <xf numFmtId="165" fontId="7" fillId="4" borderId="24" xfId="0" applyNumberFormat="1" applyFont="1" applyFill="1" applyBorder="1" applyAlignment="1" applyProtection="1">
      <alignment horizontal="center"/>
      <protection hidden="1"/>
    </xf>
    <xf numFmtId="0" fontId="1" fillId="0" borderId="2" xfId="0" applyFont="1" applyBorder="1" applyAlignment="1" applyProtection="1">
      <alignment horizontal="center" vertical="center" wrapText="1"/>
      <protection hidden="1"/>
    </xf>
    <xf numFmtId="0" fontId="1" fillId="0" borderId="3" xfId="0" applyFont="1" applyBorder="1" applyAlignment="1" applyProtection="1">
      <alignment horizontal="center" vertical="center" wrapText="1"/>
      <protection hidden="1"/>
    </xf>
    <xf numFmtId="0" fontId="1" fillId="0" borderId="4" xfId="0" applyFont="1" applyBorder="1" applyAlignment="1" applyProtection="1">
      <alignment horizontal="center" vertical="center" wrapText="1"/>
      <protection hidden="1"/>
    </xf>
    <xf numFmtId="0" fontId="3" fillId="0" borderId="0" xfId="0" applyFont="1" applyAlignment="1" applyProtection="1">
      <alignment horizontal="center" vertical="center"/>
      <protection hidden="1"/>
    </xf>
    <xf numFmtId="0" fontId="2" fillId="0" borderId="0" xfId="0" applyFont="1" applyAlignment="1" applyProtection="1">
      <alignment horizontal="center" vertical="center"/>
      <protection hidden="1"/>
    </xf>
    <xf numFmtId="0" fontId="1" fillId="0" borderId="0" xfId="0" applyFont="1" applyAlignment="1" applyProtection="1">
      <alignment horizontal="center" vertical="center" wrapText="1"/>
      <protection hidden="1"/>
    </xf>
    <xf numFmtId="165" fontId="7" fillId="4" borderId="16" xfId="0" applyNumberFormat="1" applyFont="1" applyFill="1" applyBorder="1" applyAlignment="1" applyProtection="1">
      <alignment horizontal="left" vertical="center"/>
      <protection hidden="1"/>
    </xf>
    <xf numFmtId="165" fontId="7" fillId="4" borderId="17" xfId="0" applyNumberFormat="1" applyFont="1" applyFill="1" applyBorder="1" applyAlignment="1" applyProtection="1">
      <alignment horizontal="left" vertical="center"/>
      <protection hidden="1"/>
    </xf>
    <xf numFmtId="165" fontId="7" fillId="4" borderId="8" xfId="0" applyNumberFormat="1" applyFont="1" applyFill="1" applyBorder="1" applyAlignment="1" applyProtection="1">
      <alignment horizontal="left" vertical="center"/>
      <protection hidden="1"/>
    </xf>
    <xf numFmtId="165" fontId="7" fillId="4" borderId="9" xfId="0" applyNumberFormat="1" applyFont="1" applyFill="1" applyBorder="1" applyAlignment="1" applyProtection="1">
      <alignment horizontal="left" vertical="center"/>
      <protection hidden="1"/>
    </xf>
    <xf numFmtId="165" fontId="7" fillId="4" borderId="8" xfId="0" applyNumberFormat="1" applyFont="1" applyFill="1" applyBorder="1" applyAlignment="1" applyProtection="1">
      <alignment horizontal="center" vertical="center" wrapText="1"/>
      <protection hidden="1"/>
    </xf>
    <xf numFmtId="165" fontId="7" fillId="4" borderId="9" xfId="0" applyNumberFormat="1" applyFont="1" applyFill="1" applyBorder="1" applyAlignment="1" applyProtection="1">
      <alignment horizontal="center" vertical="center" wrapText="1"/>
      <protection hidden="1"/>
    </xf>
    <xf numFmtId="165" fontId="7" fillId="4" borderId="10" xfId="0" applyNumberFormat="1" applyFont="1" applyFill="1" applyBorder="1" applyAlignment="1" applyProtection="1">
      <alignment horizontal="center" vertical="center" wrapText="1"/>
      <protection hidden="1"/>
    </xf>
    <xf numFmtId="0" fontId="0" fillId="0" borderId="1" xfId="0" applyBorder="1" applyAlignment="1" applyProtection="1">
      <alignment horizontal="justify" vertical="center"/>
      <protection hidden="1"/>
    </xf>
    <xf numFmtId="165" fontId="10" fillId="4" borderId="25" xfId="0" applyNumberFormat="1" applyFont="1" applyFill="1" applyBorder="1" applyAlignment="1" applyProtection="1">
      <alignment horizontal="center" vertical="center" wrapText="1"/>
      <protection hidden="1"/>
    </xf>
    <xf numFmtId="165" fontId="10" fillId="4" borderId="23" xfId="0" applyNumberFormat="1" applyFont="1" applyFill="1" applyBorder="1" applyAlignment="1" applyProtection="1">
      <alignment horizontal="center" vertical="center" wrapText="1"/>
      <protection hidden="1"/>
    </xf>
    <xf numFmtId="165" fontId="10" fillId="4" borderId="26" xfId="0" applyNumberFormat="1" applyFont="1" applyFill="1" applyBorder="1" applyAlignment="1" applyProtection="1">
      <alignment horizontal="center" vertical="center" wrapText="1"/>
      <protection hidden="1"/>
    </xf>
    <xf numFmtId="0" fontId="1" fillId="0" borderId="2" xfId="0" applyFont="1" applyBorder="1" applyAlignment="1" applyProtection="1">
      <alignment horizontal="center" vertical="center"/>
      <protection hidden="1"/>
    </xf>
    <xf numFmtId="0" fontId="1" fillId="0" borderId="3" xfId="0" applyFont="1" applyBorder="1" applyAlignment="1" applyProtection="1">
      <alignment horizontal="center" vertical="center"/>
      <protection hidden="1"/>
    </xf>
    <xf numFmtId="0" fontId="1" fillId="0" borderId="4" xfId="0" applyFont="1" applyBorder="1" applyAlignment="1" applyProtection="1">
      <alignment horizontal="center" vertical="center"/>
      <protection hidden="1"/>
    </xf>
  </cellXfs>
  <cellStyles count="2">
    <cellStyle name="Millares_Modelo Financiero ACME Final" xfId="1" xr:uid="{6AEEEF0D-D8D5-4147-9651-AE55B20CCA6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1" Type="http://schemas.openxmlformats.org/officeDocument/2006/relationships/image" Target="../media/image10.png"/></Relationships>
</file>

<file path=xl/drawings/_rels/drawing3.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0</xdr:col>
      <xdr:colOff>137949</xdr:colOff>
      <xdr:row>2</xdr:row>
      <xdr:rowOff>0</xdr:rowOff>
    </xdr:from>
    <xdr:to>
      <xdr:col>7</xdr:col>
      <xdr:colOff>414174</xdr:colOff>
      <xdr:row>11</xdr:row>
      <xdr:rowOff>47625</xdr:rowOff>
    </xdr:to>
    <xdr:pic>
      <xdr:nvPicPr>
        <xdr:cNvPr id="2" name="1 Imagen">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949" y="459828"/>
          <a:ext cx="5610225" cy="1762125"/>
        </a:xfrm>
        <a:prstGeom prst="rect">
          <a:avLst/>
        </a:prstGeom>
        <a:noFill/>
        <a:ln>
          <a:noFill/>
        </a:ln>
      </xdr:spPr>
    </xdr:pic>
    <xdr:clientData/>
  </xdr:twoCellAnchor>
  <xdr:twoCellAnchor editAs="oneCell">
    <xdr:from>
      <xdr:col>0</xdr:col>
      <xdr:colOff>315311</xdr:colOff>
      <xdr:row>13</xdr:row>
      <xdr:rowOff>164224</xdr:rowOff>
    </xdr:from>
    <xdr:to>
      <xdr:col>7</xdr:col>
      <xdr:colOff>143861</xdr:colOff>
      <xdr:row>18</xdr:row>
      <xdr:rowOff>59449</xdr:rowOff>
    </xdr:to>
    <xdr:pic>
      <xdr:nvPicPr>
        <xdr:cNvPr id="3" name="2 Imagen">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5311" y="2719552"/>
          <a:ext cx="5162550" cy="847725"/>
        </a:xfrm>
        <a:prstGeom prst="rect">
          <a:avLst/>
        </a:prstGeom>
        <a:noFill/>
        <a:ln>
          <a:noFill/>
        </a:ln>
      </xdr:spPr>
    </xdr:pic>
    <xdr:clientData/>
  </xdr:twoCellAnchor>
  <xdr:twoCellAnchor editAs="oneCell">
    <xdr:from>
      <xdr:col>0</xdr:col>
      <xdr:colOff>269326</xdr:colOff>
      <xdr:row>19</xdr:row>
      <xdr:rowOff>6569</xdr:rowOff>
    </xdr:from>
    <xdr:to>
      <xdr:col>5</xdr:col>
      <xdr:colOff>745576</xdr:colOff>
      <xdr:row>22</xdr:row>
      <xdr:rowOff>63719</xdr:rowOff>
    </xdr:to>
    <xdr:pic>
      <xdr:nvPicPr>
        <xdr:cNvPr id="4" name="3 Imagen">
          <a:extLst>
            <a:ext uri="{FF2B5EF4-FFF2-40B4-BE49-F238E27FC236}">
              <a16:creationId xmlns:a16="http://schemas.microsoft.com/office/drawing/2014/main" id="{00000000-0008-0000-0100-000004000000}"/>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69326" y="3704897"/>
          <a:ext cx="4286250" cy="628650"/>
        </a:xfrm>
        <a:prstGeom prst="rect">
          <a:avLst/>
        </a:prstGeom>
        <a:noFill/>
        <a:ln>
          <a:noFill/>
        </a:ln>
      </xdr:spPr>
    </xdr:pic>
    <xdr:clientData/>
  </xdr:twoCellAnchor>
  <xdr:twoCellAnchor editAs="oneCell">
    <xdr:from>
      <xdr:col>0</xdr:col>
      <xdr:colOff>98535</xdr:colOff>
      <xdr:row>25</xdr:row>
      <xdr:rowOff>32846</xdr:rowOff>
    </xdr:from>
    <xdr:to>
      <xdr:col>7</xdr:col>
      <xdr:colOff>604345</xdr:colOff>
      <xdr:row>34</xdr:row>
      <xdr:rowOff>105103</xdr:rowOff>
    </xdr:to>
    <xdr:pic>
      <xdr:nvPicPr>
        <xdr:cNvPr id="5" name="4 Imagen">
          <a:extLst>
            <a:ext uri="{FF2B5EF4-FFF2-40B4-BE49-F238E27FC236}">
              <a16:creationId xmlns:a16="http://schemas.microsoft.com/office/drawing/2014/main" id="{00000000-0008-0000-0100-000005000000}"/>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8535" y="4874174"/>
          <a:ext cx="5839810" cy="1786757"/>
        </a:xfrm>
        <a:prstGeom prst="rect">
          <a:avLst/>
        </a:prstGeom>
        <a:noFill/>
        <a:ln>
          <a:noFill/>
        </a:ln>
      </xdr:spPr>
    </xdr:pic>
    <xdr:clientData/>
  </xdr:twoCellAnchor>
  <xdr:twoCellAnchor editAs="oneCell">
    <xdr:from>
      <xdr:col>0</xdr:col>
      <xdr:colOff>39414</xdr:colOff>
      <xdr:row>35</xdr:row>
      <xdr:rowOff>85397</xdr:rowOff>
    </xdr:from>
    <xdr:to>
      <xdr:col>7</xdr:col>
      <xdr:colOff>325164</xdr:colOff>
      <xdr:row>41</xdr:row>
      <xdr:rowOff>161597</xdr:rowOff>
    </xdr:to>
    <xdr:pic>
      <xdr:nvPicPr>
        <xdr:cNvPr id="6" name="5 Imagen">
          <a:extLst>
            <a:ext uri="{FF2B5EF4-FFF2-40B4-BE49-F238E27FC236}">
              <a16:creationId xmlns:a16="http://schemas.microsoft.com/office/drawing/2014/main" id="{00000000-0008-0000-0100-000006000000}"/>
            </a:ext>
          </a:extLst>
        </xdr:cNvPr>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9414" y="6831725"/>
          <a:ext cx="5619750" cy="1219200"/>
        </a:xfrm>
        <a:prstGeom prst="rect">
          <a:avLst/>
        </a:prstGeom>
        <a:noFill/>
        <a:ln>
          <a:noFill/>
        </a:ln>
      </xdr:spPr>
    </xdr:pic>
    <xdr:clientData/>
  </xdr:twoCellAnchor>
  <xdr:twoCellAnchor editAs="oneCell">
    <xdr:from>
      <xdr:col>0</xdr:col>
      <xdr:colOff>130395</xdr:colOff>
      <xdr:row>43</xdr:row>
      <xdr:rowOff>29232</xdr:rowOff>
    </xdr:from>
    <xdr:to>
      <xdr:col>7</xdr:col>
      <xdr:colOff>187545</xdr:colOff>
      <xdr:row>54</xdr:row>
      <xdr:rowOff>57807</xdr:rowOff>
    </xdr:to>
    <xdr:pic>
      <xdr:nvPicPr>
        <xdr:cNvPr id="7" name="6 Imagen">
          <a:extLst>
            <a:ext uri="{FF2B5EF4-FFF2-40B4-BE49-F238E27FC236}">
              <a16:creationId xmlns:a16="http://schemas.microsoft.com/office/drawing/2014/main" id="{00000000-0008-0000-0100-000007000000}"/>
            </a:ext>
          </a:extLst>
        </xdr:cNvPr>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30395" y="8299560"/>
          <a:ext cx="5391150" cy="2124075"/>
        </a:xfrm>
        <a:prstGeom prst="rect">
          <a:avLst/>
        </a:prstGeom>
        <a:noFill/>
        <a:ln>
          <a:noFill/>
        </a:ln>
      </xdr:spPr>
    </xdr:pic>
    <xdr:clientData/>
  </xdr:twoCellAnchor>
  <xdr:twoCellAnchor editAs="oneCell">
    <xdr:from>
      <xdr:col>0</xdr:col>
      <xdr:colOff>266043</xdr:colOff>
      <xdr:row>55</xdr:row>
      <xdr:rowOff>9196</xdr:rowOff>
    </xdr:from>
    <xdr:to>
      <xdr:col>5</xdr:col>
      <xdr:colOff>608943</xdr:colOff>
      <xdr:row>56</xdr:row>
      <xdr:rowOff>152071</xdr:rowOff>
    </xdr:to>
    <xdr:pic>
      <xdr:nvPicPr>
        <xdr:cNvPr id="8" name="7 Imagen">
          <a:extLst>
            <a:ext uri="{FF2B5EF4-FFF2-40B4-BE49-F238E27FC236}">
              <a16:creationId xmlns:a16="http://schemas.microsoft.com/office/drawing/2014/main" id="{00000000-0008-0000-0100-000008000000}"/>
            </a:ext>
          </a:extLst>
        </xdr:cNvPr>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66043" y="10565524"/>
          <a:ext cx="4152900" cy="333375"/>
        </a:xfrm>
        <a:prstGeom prst="rect">
          <a:avLst/>
        </a:prstGeom>
        <a:noFill/>
        <a:ln>
          <a:noFill/>
        </a:ln>
      </xdr:spPr>
    </xdr:pic>
    <xdr:clientData/>
  </xdr:twoCellAnchor>
  <xdr:twoCellAnchor editAs="oneCell">
    <xdr:from>
      <xdr:col>0</xdr:col>
      <xdr:colOff>92951</xdr:colOff>
      <xdr:row>57</xdr:row>
      <xdr:rowOff>76201</xdr:rowOff>
    </xdr:from>
    <xdr:to>
      <xdr:col>7</xdr:col>
      <xdr:colOff>397751</xdr:colOff>
      <xdr:row>62</xdr:row>
      <xdr:rowOff>123826</xdr:rowOff>
    </xdr:to>
    <xdr:pic>
      <xdr:nvPicPr>
        <xdr:cNvPr id="9" name="8 Imagen">
          <a:extLst>
            <a:ext uri="{FF2B5EF4-FFF2-40B4-BE49-F238E27FC236}">
              <a16:creationId xmlns:a16="http://schemas.microsoft.com/office/drawing/2014/main" id="{00000000-0008-0000-0100-000009000000}"/>
            </a:ext>
          </a:extLst>
        </xdr:cNvPr>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92951" y="11013529"/>
          <a:ext cx="5638800" cy="1000125"/>
        </a:xfrm>
        <a:prstGeom prst="rect">
          <a:avLst/>
        </a:prstGeom>
        <a:noFill/>
        <a:ln>
          <a:noFill/>
        </a:ln>
      </xdr:spPr>
    </xdr:pic>
    <xdr:clientData/>
  </xdr:twoCellAnchor>
  <xdr:twoCellAnchor editAs="oneCell">
    <xdr:from>
      <xdr:col>0</xdr:col>
      <xdr:colOff>114956</xdr:colOff>
      <xdr:row>62</xdr:row>
      <xdr:rowOff>164553</xdr:rowOff>
    </xdr:from>
    <xdr:to>
      <xdr:col>7</xdr:col>
      <xdr:colOff>381656</xdr:colOff>
      <xdr:row>71</xdr:row>
      <xdr:rowOff>2628</xdr:rowOff>
    </xdr:to>
    <xdr:pic>
      <xdr:nvPicPr>
        <xdr:cNvPr id="10" name="9 Imagen">
          <a:extLst>
            <a:ext uri="{FF2B5EF4-FFF2-40B4-BE49-F238E27FC236}">
              <a16:creationId xmlns:a16="http://schemas.microsoft.com/office/drawing/2014/main" id="{00000000-0008-0000-0100-00000A000000}"/>
            </a:ext>
          </a:extLst>
        </xdr:cNvPr>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14956" y="12054381"/>
          <a:ext cx="5600700" cy="155257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1</xdr:row>
      <xdr:rowOff>161925</xdr:rowOff>
    </xdr:from>
    <xdr:to>
      <xdr:col>7</xdr:col>
      <xdr:colOff>154598</xdr:colOff>
      <xdr:row>14</xdr:row>
      <xdr:rowOff>28575</xdr:rowOff>
    </xdr:to>
    <xdr:pic>
      <xdr:nvPicPr>
        <xdr:cNvPr id="2" name="1 Imagen">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352425"/>
          <a:ext cx="4953000" cy="234315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6</xdr:col>
      <xdr:colOff>504825</xdr:colOff>
      <xdr:row>6</xdr:row>
      <xdr:rowOff>133350</xdr:rowOff>
    </xdr:to>
    <xdr:pic>
      <xdr:nvPicPr>
        <xdr:cNvPr id="2" name="1 Imagen">
          <a:extLst>
            <a:ext uri="{FF2B5EF4-FFF2-40B4-BE49-F238E27FC236}">
              <a16:creationId xmlns:a16="http://schemas.microsoft.com/office/drawing/2014/main" id="{00000000-0008-0000-04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076825" cy="895350"/>
        </a:xfrm>
        <a:prstGeom prst="rect">
          <a:avLst/>
        </a:prstGeom>
        <a:noFill/>
        <a:ln>
          <a:noFill/>
        </a:ln>
      </xdr:spPr>
    </xdr:pic>
    <xdr:clientData/>
  </xdr:twoCellAnchor>
  <xdr:twoCellAnchor editAs="oneCell">
    <xdr:from>
      <xdr:col>0</xdr:col>
      <xdr:colOff>1</xdr:colOff>
      <xdr:row>8</xdr:row>
      <xdr:rowOff>0</xdr:rowOff>
    </xdr:from>
    <xdr:to>
      <xdr:col>6</xdr:col>
      <xdr:colOff>609601</xdr:colOff>
      <xdr:row>14</xdr:row>
      <xdr:rowOff>28575</xdr:rowOff>
    </xdr:to>
    <xdr:pic>
      <xdr:nvPicPr>
        <xdr:cNvPr id="3" name="2 Imagen">
          <a:extLst>
            <a:ext uri="{FF2B5EF4-FFF2-40B4-BE49-F238E27FC236}">
              <a16:creationId xmlns:a16="http://schemas.microsoft.com/office/drawing/2014/main" id="{00000000-0008-0000-0400-000003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 y="1524000"/>
          <a:ext cx="5181600" cy="1171575"/>
        </a:xfrm>
        <a:prstGeom prst="rect">
          <a:avLst/>
        </a:prstGeom>
        <a:noFill/>
        <a:ln>
          <a:noFill/>
        </a:ln>
      </xdr:spPr>
    </xdr:pic>
    <xdr:clientData/>
  </xdr:twoCellAnchor>
  <xdr:twoCellAnchor editAs="oneCell">
    <xdr:from>
      <xdr:col>0</xdr:col>
      <xdr:colOff>21121</xdr:colOff>
      <xdr:row>15</xdr:row>
      <xdr:rowOff>33131</xdr:rowOff>
    </xdr:from>
    <xdr:to>
      <xdr:col>6</xdr:col>
      <xdr:colOff>544996</xdr:colOff>
      <xdr:row>19</xdr:row>
      <xdr:rowOff>128381</xdr:rowOff>
    </xdr:to>
    <xdr:pic>
      <xdr:nvPicPr>
        <xdr:cNvPr id="4" name="3 Imagen">
          <a:extLst>
            <a:ext uri="{FF2B5EF4-FFF2-40B4-BE49-F238E27FC236}">
              <a16:creationId xmlns:a16="http://schemas.microsoft.com/office/drawing/2014/main" id="{00000000-0008-0000-0400-000004000000}"/>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1121" y="2890631"/>
          <a:ext cx="5095875" cy="857250"/>
        </a:xfrm>
        <a:prstGeom prst="rect">
          <a:avLst/>
        </a:prstGeom>
        <a:noFill/>
        <a:ln>
          <a:noFill/>
        </a:ln>
      </xdr:spPr>
    </xdr:pic>
    <xdr:clientData/>
  </xdr:twoCellAnchor>
  <xdr:twoCellAnchor editAs="oneCell">
    <xdr:from>
      <xdr:col>0</xdr:col>
      <xdr:colOff>132523</xdr:colOff>
      <xdr:row>20</xdr:row>
      <xdr:rowOff>182218</xdr:rowOff>
    </xdr:from>
    <xdr:to>
      <xdr:col>6</xdr:col>
      <xdr:colOff>621197</xdr:colOff>
      <xdr:row>26</xdr:row>
      <xdr:rowOff>157370</xdr:rowOff>
    </xdr:to>
    <xdr:pic>
      <xdr:nvPicPr>
        <xdr:cNvPr id="5" name="4 Imagen">
          <a:extLst>
            <a:ext uri="{FF2B5EF4-FFF2-40B4-BE49-F238E27FC236}">
              <a16:creationId xmlns:a16="http://schemas.microsoft.com/office/drawing/2014/main" id="{00000000-0008-0000-0400-000005000000}"/>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2523" y="3992218"/>
          <a:ext cx="5060674" cy="1118152"/>
        </a:xfrm>
        <a:prstGeom prst="rect">
          <a:avLst/>
        </a:prstGeom>
        <a:noFill/>
        <a:ln>
          <a:noFill/>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tabColor rgb="FFFF0000"/>
  </sheetPr>
  <dimension ref="A1:K1048574"/>
  <sheetViews>
    <sheetView showGridLines="0" zoomScale="145" zoomScaleNormal="145" workbookViewId="0">
      <selection activeCell="A12" sqref="A12"/>
    </sheetView>
  </sheetViews>
  <sheetFormatPr defaultColWidth="11.42578125" defaultRowHeight="15"/>
  <cols>
    <col min="1" max="1" width="53.85546875" style="6" customWidth="1"/>
    <col min="2" max="2" width="20.140625" style="6" customWidth="1"/>
    <col min="3" max="3" width="34.42578125" style="6" customWidth="1"/>
    <col min="4" max="4" width="17.5703125" style="6" customWidth="1"/>
    <col min="5" max="5" width="22.28515625" style="6" customWidth="1"/>
    <col min="6" max="6" width="30" style="6" customWidth="1"/>
    <col min="7" max="7" width="30.5703125" style="6" customWidth="1"/>
    <col min="8" max="10" width="11.42578125" style="6"/>
    <col min="11" max="11" width="0" style="6" hidden="1" customWidth="1"/>
    <col min="12" max="16384" width="11.42578125" style="6"/>
  </cols>
  <sheetData>
    <row r="1" spans="1:11" ht="26.25">
      <c r="A1" s="39" t="s">
        <v>0</v>
      </c>
      <c r="B1" s="39"/>
      <c r="C1" s="39"/>
      <c r="D1" s="39"/>
      <c r="E1" s="39"/>
      <c r="F1" s="39"/>
      <c r="G1" s="39"/>
    </row>
    <row r="2" spans="1:11">
      <c r="K2" s="35" t="s">
        <v>1</v>
      </c>
    </row>
    <row r="3" spans="1:11" ht="15.75">
      <c r="A3" s="11" t="s">
        <v>2</v>
      </c>
    </row>
    <row r="5" spans="1:11" ht="15.75">
      <c r="A5" s="40" t="s">
        <v>3</v>
      </c>
      <c r="B5" s="40"/>
      <c r="C5" s="40"/>
    </row>
    <row r="6" spans="1:11" ht="15.75">
      <c r="A6" s="40" t="s">
        <v>4</v>
      </c>
      <c r="B6" s="40"/>
      <c r="C6" s="40"/>
    </row>
    <row r="8" spans="1:11" ht="15.75" thickBot="1">
      <c r="A8" s="7" t="s">
        <v>5</v>
      </c>
    </row>
    <row r="9" spans="1:11" s="9" customFormat="1">
      <c r="A9" s="8" t="s">
        <v>6</v>
      </c>
      <c r="B9" s="8" t="s">
        <v>7</v>
      </c>
      <c r="C9" s="8" t="s">
        <v>8</v>
      </c>
      <c r="D9" s="8" t="s">
        <v>9</v>
      </c>
      <c r="E9" s="8" t="s">
        <v>10</v>
      </c>
      <c r="F9" s="8" t="s">
        <v>11</v>
      </c>
      <c r="G9" s="8" t="s">
        <v>12</v>
      </c>
    </row>
    <row r="10" spans="1:11">
      <c r="A10" s="3" t="s">
        <v>13</v>
      </c>
      <c r="B10" s="4">
        <v>1084922499</v>
      </c>
      <c r="C10" s="3" t="s">
        <v>14</v>
      </c>
      <c r="D10" s="3">
        <v>2694679</v>
      </c>
      <c r="E10" s="4" t="s">
        <v>15</v>
      </c>
      <c r="F10" s="5" t="s">
        <v>16</v>
      </c>
      <c r="G10" s="4">
        <v>3108573684</v>
      </c>
    </row>
    <row r="11" spans="1:11">
      <c r="A11" s="3" t="s">
        <v>17</v>
      </c>
      <c r="B11" s="4">
        <v>1081398776</v>
      </c>
      <c r="C11" s="3" t="s">
        <v>14</v>
      </c>
      <c r="D11" s="3">
        <v>2694679</v>
      </c>
      <c r="E11" s="4" t="s">
        <v>15</v>
      </c>
      <c r="F11" s="5" t="s">
        <v>18</v>
      </c>
      <c r="G11" s="4">
        <v>3153306405</v>
      </c>
    </row>
    <row r="12" spans="1:11">
      <c r="A12" s="3"/>
      <c r="B12" s="4"/>
      <c r="C12" s="3"/>
      <c r="D12" s="3"/>
      <c r="E12" s="4"/>
      <c r="F12" s="5"/>
      <c r="G12" s="4"/>
    </row>
    <row r="14" spans="1:11">
      <c r="A14" s="41" t="s">
        <v>19</v>
      </c>
      <c r="B14" s="42"/>
      <c r="C14" s="42"/>
      <c r="D14" s="42"/>
      <c r="E14" s="43"/>
    </row>
    <row r="15" spans="1:11">
      <c r="A15" s="44"/>
      <c r="B15" s="45"/>
      <c r="C15" s="45"/>
      <c r="D15" s="45"/>
      <c r="E15" s="46"/>
    </row>
    <row r="1048572" spans="5:5">
      <c r="E1048572" s="6" t="s">
        <v>15</v>
      </c>
    </row>
    <row r="1048573" spans="5:5">
      <c r="E1048573" s="6" t="s">
        <v>20</v>
      </c>
    </row>
    <row r="1048574" spans="5:5">
      <c r="E1048574" s="6" t="s">
        <v>21</v>
      </c>
    </row>
  </sheetData>
  <sheetProtection algorithmName="SHA-512" hashValue="9ZKS70Et5n/x4IkJejwHU/t3YJ9nTCWtVB6S4u8tp5YY5KjH3ZGeXLdbbnRXep0O5ReN8ukQ1TOn85uEiBx4+w==" saltValue="ygev9WUcYanoI2K4RnP+vw==" spinCount="100000" sheet="1" objects="1" scenarios="1"/>
  <mergeCells count="4">
    <mergeCell ref="A1:G1"/>
    <mergeCell ref="A5:C5"/>
    <mergeCell ref="A6:C6"/>
    <mergeCell ref="A14:E15"/>
  </mergeCells>
  <dataValidations count="1">
    <dataValidation type="list" allowBlank="1" showInputMessage="1" showErrorMessage="1" sqref="E10:E12" xr:uid="{00000000-0002-0000-0000-000000000000}">
      <formula1>$E$1048572:$E$1048574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H25"/>
  <sheetViews>
    <sheetView topLeftCell="A32" zoomScale="145" zoomScaleNormal="145" workbookViewId="0">
      <selection activeCell="I49" sqref="I49"/>
    </sheetView>
  </sheetViews>
  <sheetFormatPr defaultColWidth="11.42578125" defaultRowHeight="15"/>
  <sheetData>
    <row r="1" spans="1:8" ht="21">
      <c r="A1" s="47" t="s">
        <v>22</v>
      </c>
      <c r="B1" s="47"/>
      <c r="C1" s="47"/>
      <c r="D1" s="47"/>
      <c r="E1" s="47"/>
      <c r="F1" s="47"/>
      <c r="G1" s="47"/>
      <c r="H1" s="47"/>
    </row>
    <row r="13" spans="1:8">
      <c r="A13" s="1" t="s">
        <v>23</v>
      </c>
    </row>
    <row r="25" spans="1:1">
      <c r="A25" s="1" t="s">
        <v>24</v>
      </c>
    </row>
  </sheetData>
  <sheetProtection algorithmName="SHA-512" hashValue="iXqWYV8SNkHDXPOuYAWbLp8XFIB9A5S+LzxQ5yHC9dfmJHbCAmvh3GoBpyQ13lXLWcGr8Bm26xhyEggFwXTOzQ==" saltValue="/L3t2pqkC68qkA2F2kHOEw==" spinCount="100000" sheet="1" objects="1" scenarios="1"/>
  <mergeCells count="1">
    <mergeCell ref="A1:H1"/>
  </mergeCells>
  <pageMargins left="0.39370078740157483" right="0.39370078740157483" top="0.39370078740157483" bottom="0.39370078740157483" header="0.31496062992125984" footer="0.31496062992125984"/>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H85"/>
  <sheetViews>
    <sheetView showGridLines="0" topLeftCell="A19" zoomScale="190" zoomScaleNormal="190" workbookViewId="0">
      <selection activeCell="J44" sqref="J44"/>
    </sheetView>
  </sheetViews>
  <sheetFormatPr defaultColWidth="11.42578125" defaultRowHeight="15"/>
  <cols>
    <col min="1" max="2" width="11.42578125" style="6"/>
    <col min="3" max="3" width="5.140625" style="6" customWidth="1"/>
    <col min="4" max="16384" width="11.42578125" style="6"/>
  </cols>
  <sheetData>
    <row r="1" spans="1:7">
      <c r="A1" s="48" t="s">
        <v>25</v>
      </c>
      <c r="B1" s="48"/>
      <c r="C1" s="48"/>
      <c r="D1" s="48"/>
      <c r="E1" s="48"/>
      <c r="F1" s="48"/>
      <c r="G1" s="48"/>
    </row>
    <row r="2" spans="1:7">
      <c r="A2" s="7"/>
    </row>
    <row r="16" spans="1:7">
      <c r="A16" s="7" t="s">
        <v>26</v>
      </c>
    </row>
    <row r="17" spans="1:8">
      <c r="A17" s="7"/>
    </row>
    <row r="18" spans="1:8" ht="39.75" customHeight="1">
      <c r="A18" s="58" t="s">
        <v>27</v>
      </c>
      <c r="B18" s="58"/>
      <c r="C18" s="58"/>
      <c r="D18" s="58"/>
      <c r="E18" s="58"/>
      <c r="F18" s="58"/>
      <c r="G18" s="58"/>
      <c r="H18" s="58"/>
    </row>
    <row r="19" spans="1:8" ht="15.75" thickBot="1"/>
    <row r="20" spans="1:8" ht="15" customHeight="1">
      <c r="A20" s="51" t="s">
        <v>28</v>
      </c>
      <c r="B20" s="51"/>
      <c r="C20" s="52" t="s">
        <v>29</v>
      </c>
      <c r="D20" s="54" t="s">
        <v>30</v>
      </c>
      <c r="E20" s="54"/>
      <c r="F20" s="54"/>
      <c r="G20" s="54"/>
      <c r="H20" s="54"/>
    </row>
    <row r="21" spans="1:8" ht="15" customHeight="1" thickBot="1">
      <c r="A21" s="51"/>
      <c r="B21" s="51"/>
      <c r="C21" s="53"/>
      <c r="D21" s="54"/>
      <c r="E21" s="54"/>
      <c r="F21" s="54"/>
      <c r="G21" s="54"/>
      <c r="H21" s="54"/>
    </row>
    <row r="22" spans="1:8">
      <c r="A22" s="51"/>
      <c r="B22" s="51"/>
      <c r="C22" s="52" t="s">
        <v>31</v>
      </c>
      <c r="D22" s="54" t="s">
        <v>32</v>
      </c>
      <c r="E22" s="54"/>
      <c r="F22" s="54"/>
      <c r="G22" s="54"/>
      <c r="H22" s="54"/>
    </row>
    <row r="23" spans="1:8" ht="15.75" thickBot="1">
      <c r="A23" s="51"/>
      <c r="B23" s="51"/>
      <c r="C23" s="53"/>
      <c r="D23" s="54"/>
      <c r="E23" s="54"/>
      <c r="F23" s="54"/>
      <c r="G23" s="54"/>
      <c r="H23" s="54"/>
    </row>
    <row r="24" spans="1:8">
      <c r="A24" s="51"/>
      <c r="B24" s="51"/>
      <c r="C24" s="52" t="s">
        <v>33</v>
      </c>
      <c r="D24" s="54" t="s">
        <v>34</v>
      </c>
      <c r="E24" s="54"/>
      <c r="F24" s="54"/>
      <c r="G24" s="54"/>
      <c r="H24" s="54"/>
    </row>
    <row r="25" spans="1:8">
      <c r="A25" s="51"/>
      <c r="B25" s="51"/>
      <c r="C25" s="53"/>
      <c r="D25" s="54"/>
      <c r="E25" s="54"/>
      <c r="F25" s="54"/>
      <c r="G25" s="54"/>
      <c r="H25" s="54"/>
    </row>
    <row r="27" spans="1:8" ht="15.75" thickBot="1"/>
    <row r="28" spans="1:8" ht="15" customHeight="1">
      <c r="A28" s="51" t="s">
        <v>35</v>
      </c>
      <c r="B28" s="51"/>
      <c r="C28" s="52" t="s">
        <v>36</v>
      </c>
      <c r="D28" s="54" t="s">
        <v>37</v>
      </c>
      <c r="E28" s="54"/>
      <c r="F28" s="54"/>
      <c r="G28" s="54"/>
      <c r="H28" s="54"/>
    </row>
    <row r="29" spans="1:8" ht="15" customHeight="1" thickBot="1">
      <c r="A29" s="51"/>
      <c r="B29" s="51"/>
      <c r="C29" s="53"/>
      <c r="D29" s="54"/>
      <c r="E29" s="54"/>
      <c r="F29" s="54"/>
      <c r="G29" s="54"/>
      <c r="H29" s="54"/>
    </row>
    <row r="30" spans="1:8">
      <c r="A30" s="51"/>
      <c r="B30" s="51"/>
      <c r="C30" s="52" t="s">
        <v>38</v>
      </c>
      <c r="D30" s="54" t="s">
        <v>39</v>
      </c>
      <c r="E30" s="54"/>
      <c r="F30" s="54"/>
      <c r="G30" s="54"/>
      <c r="H30" s="54"/>
    </row>
    <row r="31" spans="1:8" ht="15.75" thickBot="1">
      <c r="A31" s="51"/>
      <c r="B31" s="51"/>
      <c r="C31" s="53"/>
      <c r="D31" s="54"/>
      <c r="E31" s="54"/>
      <c r="F31" s="54"/>
      <c r="G31" s="54"/>
      <c r="H31" s="54"/>
    </row>
    <row r="32" spans="1:8">
      <c r="A32" s="51"/>
      <c r="B32" s="51"/>
      <c r="C32" s="52" t="s">
        <v>40</v>
      </c>
      <c r="D32" s="54" t="s">
        <v>41</v>
      </c>
      <c r="E32" s="54"/>
      <c r="F32" s="54"/>
      <c r="G32" s="54"/>
      <c r="H32" s="54"/>
    </row>
    <row r="33" spans="1:8">
      <c r="A33" s="51"/>
      <c r="B33" s="51"/>
      <c r="C33" s="53"/>
      <c r="D33" s="54"/>
      <c r="E33" s="54"/>
      <c r="F33" s="54"/>
      <c r="G33" s="54"/>
      <c r="H33" s="54"/>
    </row>
    <row r="35" spans="1:8" ht="15.75" thickBot="1"/>
    <row r="36" spans="1:8" ht="15" customHeight="1">
      <c r="A36" s="51" t="s">
        <v>42</v>
      </c>
      <c r="B36" s="51"/>
      <c r="C36" s="52" t="s">
        <v>43</v>
      </c>
      <c r="D36" s="54" t="s">
        <v>44</v>
      </c>
      <c r="E36" s="54"/>
      <c r="F36" s="54"/>
      <c r="G36" s="54"/>
      <c r="H36" s="54"/>
    </row>
    <row r="37" spans="1:8" ht="15" customHeight="1" thickBot="1">
      <c r="A37" s="51"/>
      <c r="B37" s="51"/>
      <c r="C37" s="53"/>
      <c r="D37" s="54"/>
      <c r="E37" s="54"/>
      <c r="F37" s="54"/>
      <c r="G37" s="54"/>
      <c r="H37" s="54"/>
    </row>
    <row r="38" spans="1:8">
      <c r="A38" s="51"/>
      <c r="B38" s="51"/>
      <c r="C38" s="52" t="s">
        <v>45</v>
      </c>
      <c r="D38" s="54" t="s">
        <v>46</v>
      </c>
      <c r="E38" s="54"/>
      <c r="F38" s="54"/>
      <c r="G38" s="54"/>
      <c r="H38" s="54"/>
    </row>
    <row r="39" spans="1:8" ht="15.75" thickBot="1">
      <c r="A39" s="51"/>
      <c r="B39" s="51"/>
      <c r="C39" s="53"/>
      <c r="D39" s="54"/>
      <c r="E39" s="54"/>
      <c r="F39" s="54"/>
      <c r="G39" s="54"/>
      <c r="H39" s="54"/>
    </row>
    <row r="40" spans="1:8">
      <c r="A40" s="51"/>
      <c r="B40" s="51"/>
      <c r="C40" s="52" t="s">
        <v>47</v>
      </c>
      <c r="D40" s="54" t="s">
        <v>48</v>
      </c>
      <c r="E40" s="54"/>
      <c r="F40" s="54"/>
      <c r="G40" s="54"/>
      <c r="H40" s="54"/>
    </row>
    <row r="41" spans="1:8">
      <c r="A41" s="51"/>
      <c r="B41" s="51"/>
      <c r="C41" s="53"/>
      <c r="D41" s="54"/>
      <c r="E41" s="54"/>
      <c r="F41" s="54"/>
      <c r="G41" s="54"/>
      <c r="H41" s="54"/>
    </row>
    <row r="43" spans="1:8">
      <c r="A43" s="55" t="s">
        <v>49</v>
      </c>
      <c r="B43" s="56"/>
      <c r="C43" s="56"/>
      <c r="D43" s="56"/>
      <c r="E43" s="56"/>
      <c r="F43" s="56"/>
      <c r="G43" s="56"/>
      <c r="H43" s="57" t="s">
        <v>47</v>
      </c>
    </row>
    <row r="44" spans="1:8">
      <c r="A44" s="55"/>
      <c r="B44" s="56"/>
      <c r="C44" s="56"/>
      <c r="D44" s="56"/>
      <c r="E44" s="56"/>
      <c r="F44" s="56"/>
      <c r="G44" s="56"/>
      <c r="H44" s="57"/>
    </row>
    <row r="46" spans="1:8">
      <c r="A46" s="49" t="s">
        <v>50</v>
      </c>
      <c r="B46" s="49"/>
      <c r="C46" s="49"/>
      <c r="D46" s="49"/>
      <c r="E46" s="49"/>
      <c r="F46" s="49"/>
      <c r="G46" s="49"/>
      <c r="H46" s="49"/>
    </row>
    <row r="47" spans="1:8">
      <c r="A47" s="50" t="str">
        <f>+IF(H43=C20,D20,IF(H43=C22,D22,IF(H43=C24,D24,IF(H43=C28,D28,IF(H43=C30,D30,IF(H43=C32,D32,IF(H43=C36,D36,IF(H43=C38,D38,IF(H43=C40,D40,"NO SE HA ELEGIDO UNA IDEA DE NEGOCIO")))))))))</f>
        <v>Local destinado a la fabricacion y la venta de arepas con variedad de opciones a escoger con servicio a domicilio.</v>
      </c>
      <c r="B47" s="50"/>
      <c r="C47" s="50"/>
      <c r="D47" s="50"/>
      <c r="E47" s="50"/>
      <c r="F47" s="50"/>
      <c r="G47" s="50"/>
      <c r="H47" s="50"/>
    </row>
    <row r="48" spans="1:8">
      <c r="A48" s="50"/>
      <c r="B48" s="50"/>
      <c r="C48" s="50"/>
      <c r="D48" s="50"/>
      <c r="E48" s="50"/>
      <c r="F48" s="50"/>
      <c r="G48" s="50"/>
      <c r="H48" s="50"/>
    </row>
    <row r="49" spans="1:8">
      <c r="A49" s="50"/>
      <c r="B49" s="50"/>
      <c r="C49" s="50"/>
      <c r="D49" s="50"/>
      <c r="E49" s="50"/>
      <c r="F49" s="50"/>
      <c r="G49" s="50"/>
      <c r="H49" s="50"/>
    </row>
    <row r="77" spans="1:1" hidden="1">
      <c r="A77" s="6" t="s">
        <v>29</v>
      </c>
    </row>
    <row r="78" spans="1:1" hidden="1">
      <c r="A78" s="6" t="s">
        <v>31</v>
      </c>
    </row>
    <row r="79" spans="1:1" hidden="1">
      <c r="A79" s="6" t="s">
        <v>33</v>
      </c>
    </row>
    <row r="80" spans="1:1" hidden="1">
      <c r="A80" s="6" t="s">
        <v>36</v>
      </c>
    </row>
    <row r="81" spans="1:1" hidden="1">
      <c r="A81" s="6" t="s">
        <v>38</v>
      </c>
    </row>
    <row r="82" spans="1:1" hidden="1">
      <c r="A82" s="6" t="s">
        <v>40</v>
      </c>
    </row>
    <row r="83" spans="1:1" hidden="1">
      <c r="A83" s="6" t="s">
        <v>43</v>
      </c>
    </row>
    <row r="84" spans="1:1" hidden="1">
      <c r="A84" s="6" t="s">
        <v>45</v>
      </c>
    </row>
    <row r="85" spans="1:1" hidden="1">
      <c r="A85" s="6" t="s">
        <v>47</v>
      </c>
    </row>
  </sheetData>
  <sheetProtection algorithmName="SHA-512" hashValue="DN2vQzU/HUpcflyQJsj+ZZAdEvkJGXCcjHP+eHvPpN12iojvf3sb8uqdCqn658brq/4+TXrzEjhez2LNUfHbjQ==" saltValue="wlA6X7hwxkQ15UyhdYIb9w==" spinCount="100000" sheet="1" objects="1" scenarios="1"/>
  <mergeCells count="27">
    <mergeCell ref="A43:G44"/>
    <mergeCell ref="H43:H44"/>
    <mergeCell ref="A18:H18"/>
    <mergeCell ref="D32:H33"/>
    <mergeCell ref="A36:B41"/>
    <mergeCell ref="C36:C37"/>
    <mergeCell ref="D36:H37"/>
    <mergeCell ref="C38:C39"/>
    <mergeCell ref="D38:H39"/>
    <mergeCell ref="C40:C41"/>
    <mergeCell ref="D40:H41"/>
    <mergeCell ref="A1:G1"/>
    <mergeCell ref="A46:H46"/>
    <mergeCell ref="A47:H49"/>
    <mergeCell ref="A20:B25"/>
    <mergeCell ref="C24:C25"/>
    <mergeCell ref="C22:C23"/>
    <mergeCell ref="C20:C21"/>
    <mergeCell ref="D24:H25"/>
    <mergeCell ref="D22:H23"/>
    <mergeCell ref="D20:H21"/>
    <mergeCell ref="A28:B33"/>
    <mergeCell ref="C28:C29"/>
    <mergeCell ref="D28:H29"/>
    <mergeCell ref="C30:C31"/>
    <mergeCell ref="D30:H31"/>
    <mergeCell ref="C32:C33"/>
  </mergeCells>
  <phoneticPr fontId="8" type="noConversion"/>
  <dataValidations count="1">
    <dataValidation type="list" allowBlank="1" showInputMessage="1" showErrorMessage="1" sqref="H43:H44" xr:uid="{E938D67A-8E26-440D-9E5C-E3EF4729BC29}">
      <formula1>$A$77:$A$85</formula1>
    </dataValidation>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A1:K41"/>
  <sheetViews>
    <sheetView showGridLines="0" zoomScale="145" zoomScaleNormal="145" workbookViewId="0">
      <selection activeCell="J24" sqref="J24"/>
    </sheetView>
  </sheetViews>
  <sheetFormatPr defaultColWidth="11.42578125" defaultRowHeight="15"/>
  <cols>
    <col min="1" max="8" width="11.42578125" style="6"/>
    <col min="9" max="9" width="12" style="6" customWidth="1"/>
    <col min="10" max="16384" width="11.42578125" style="6"/>
  </cols>
  <sheetData>
    <row r="1" spans="1:11" ht="21">
      <c r="A1" s="65" t="s">
        <v>51</v>
      </c>
      <c r="B1" s="65"/>
      <c r="C1" s="65"/>
      <c r="D1" s="65"/>
      <c r="E1" s="65"/>
      <c r="F1" s="65"/>
      <c r="G1" s="65"/>
      <c r="H1" s="65"/>
      <c r="I1" s="65"/>
    </row>
    <row r="2" spans="1:11" ht="15.75" thickBot="1">
      <c r="A2" s="13"/>
      <c r="B2" s="13"/>
      <c r="C2" s="13"/>
    </row>
    <row r="3" spans="1:11" ht="21" customHeight="1">
      <c r="A3" s="59" t="str">
        <f>+'Parte 2 Ejercicio'!A47</f>
        <v>Local destinado a la fabricacion y la venta de arepas con variedad de opciones a escoger con servicio a domicilio.</v>
      </c>
      <c r="B3" s="60"/>
      <c r="C3" s="60"/>
      <c r="D3" s="60"/>
      <c r="E3" s="60"/>
      <c r="F3" s="60"/>
      <c r="G3" s="60"/>
      <c r="H3" s="60"/>
      <c r="I3" s="61"/>
    </row>
    <row r="4" spans="1:11" ht="21" customHeight="1">
      <c r="A4" s="62"/>
      <c r="B4" s="63"/>
      <c r="C4" s="63"/>
      <c r="D4" s="63"/>
      <c r="E4" s="63"/>
      <c r="F4" s="63"/>
      <c r="G4" s="63"/>
      <c r="H4" s="63"/>
      <c r="I4" s="64"/>
    </row>
    <row r="5" spans="1:11" ht="15.75" thickBot="1"/>
    <row r="6" spans="1:11" ht="15" customHeight="1" thickBot="1">
      <c r="A6" s="71" t="s">
        <v>52</v>
      </c>
      <c r="B6" s="72"/>
      <c r="C6" s="72"/>
      <c r="D6" s="73"/>
      <c r="E6" s="86" t="s">
        <v>53</v>
      </c>
      <c r="F6" s="87"/>
      <c r="G6" s="87"/>
      <c r="H6" s="87"/>
      <c r="I6" s="88"/>
    </row>
    <row r="7" spans="1:11">
      <c r="A7" s="74"/>
      <c r="B7" s="75"/>
      <c r="C7" s="75"/>
      <c r="D7" s="76"/>
      <c r="E7" s="10" t="b">
        <v>0</v>
      </c>
      <c r="F7" s="67" t="s">
        <v>54</v>
      </c>
      <c r="G7" s="68"/>
      <c r="H7" s="69"/>
      <c r="I7" s="10" t="b">
        <v>1</v>
      </c>
    </row>
    <row r="8" spans="1:11" ht="33" customHeight="1" thickBot="1">
      <c r="A8" s="77"/>
      <c r="B8" s="78"/>
      <c r="C8" s="78"/>
      <c r="D8" s="79"/>
      <c r="E8" s="17" t="s">
        <v>55</v>
      </c>
      <c r="F8" s="17" t="s">
        <v>56</v>
      </c>
      <c r="G8" s="17" t="s">
        <v>57</v>
      </c>
      <c r="H8" s="17" t="s">
        <v>58</v>
      </c>
      <c r="I8" s="17" t="s">
        <v>59</v>
      </c>
    </row>
    <row r="9" spans="1:11" ht="33.75" customHeight="1" thickBot="1">
      <c r="A9" s="80" t="s">
        <v>60</v>
      </c>
      <c r="B9" s="81"/>
      <c r="C9" s="81"/>
      <c r="D9" s="82"/>
      <c r="E9" s="12"/>
      <c r="F9" s="12"/>
      <c r="G9" s="12">
        <v>1</v>
      </c>
      <c r="H9" s="12"/>
      <c r="I9" s="12"/>
      <c r="J9" s="51" t="s">
        <v>61</v>
      </c>
      <c r="K9" s="51"/>
    </row>
    <row r="10" spans="1:11" ht="33.75" customHeight="1" thickBot="1">
      <c r="A10" s="80" t="s">
        <v>62</v>
      </c>
      <c r="B10" s="81"/>
      <c r="C10" s="81"/>
      <c r="D10" s="82"/>
      <c r="E10" s="12"/>
      <c r="F10" s="12"/>
      <c r="G10" s="12"/>
      <c r="H10" s="12"/>
      <c r="I10" s="12">
        <v>1</v>
      </c>
      <c r="J10" s="51"/>
      <c r="K10" s="51"/>
    </row>
    <row r="11" spans="1:11" ht="33.75" customHeight="1" thickBot="1">
      <c r="A11" s="80" t="s">
        <v>63</v>
      </c>
      <c r="B11" s="81"/>
      <c r="C11" s="81"/>
      <c r="D11" s="82"/>
      <c r="E11" s="12"/>
      <c r="F11" s="12"/>
      <c r="G11" s="12"/>
      <c r="H11" s="12">
        <v>1</v>
      </c>
      <c r="I11" s="12"/>
      <c r="J11" s="51"/>
      <c r="K11" s="51"/>
    </row>
    <row r="12" spans="1:11" ht="37.5" customHeight="1">
      <c r="A12" s="80" t="s">
        <v>64</v>
      </c>
      <c r="B12" s="81"/>
      <c r="C12" s="81"/>
      <c r="D12" s="82"/>
      <c r="E12" s="12"/>
      <c r="F12" s="12"/>
      <c r="G12" s="12"/>
      <c r="H12" s="12">
        <v>1</v>
      </c>
      <c r="I12" s="12"/>
      <c r="J12" s="51"/>
      <c r="K12" s="51"/>
    </row>
    <row r="13" spans="1:11" ht="16.5" hidden="1" customHeight="1">
      <c r="A13" s="83" t="s">
        <v>65</v>
      </c>
      <c r="B13" s="84"/>
      <c r="C13" s="84"/>
      <c r="D13" s="85"/>
      <c r="E13" s="15">
        <f>+COUNT(E9:E12)</f>
        <v>0</v>
      </c>
      <c r="F13" s="15">
        <f t="shared" ref="F13:I13" si="0">+COUNT(F9:F12)</f>
        <v>0</v>
      </c>
      <c r="G13" s="15">
        <f t="shared" si="0"/>
        <v>1</v>
      </c>
      <c r="H13" s="15">
        <f t="shared" si="0"/>
        <v>2</v>
      </c>
      <c r="I13" s="15">
        <f t="shared" si="0"/>
        <v>1</v>
      </c>
    </row>
    <row r="14" spans="1:11" hidden="1">
      <c r="A14" s="70"/>
      <c r="B14" s="70"/>
      <c r="C14" s="70"/>
      <c r="D14" s="70"/>
      <c r="E14" s="70"/>
      <c r="F14" s="70"/>
      <c r="G14" s="70"/>
      <c r="H14" s="70"/>
      <c r="I14" s="70"/>
    </row>
    <row r="15" spans="1:11" hidden="1"/>
    <row r="16" spans="1:11" hidden="1">
      <c r="A16" s="66" t="s">
        <v>66</v>
      </c>
      <c r="B16" s="66"/>
      <c r="C16" s="66"/>
      <c r="D16" s="66"/>
      <c r="E16" s="16">
        <f>+E13</f>
        <v>0</v>
      </c>
      <c r="F16" s="16">
        <v>1</v>
      </c>
      <c r="G16" s="16">
        <f>+E16*F16</f>
        <v>0</v>
      </c>
    </row>
    <row r="17" spans="1:9" hidden="1">
      <c r="A17" s="66" t="s">
        <v>67</v>
      </c>
      <c r="B17" s="66"/>
      <c r="C17" s="66"/>
      <c r="D17" s="66"/>
      <c r="E17" s="16">
        <f>+F13</f>
        <v>0</v>
      </c>
      <c r="F17" s="16">
        <v>2</v>
      </c>
      <c r="G17" s="16">
        <f t="shared" ref="G17:G20" si="1">+E17*F17</f>
        <v>0</v>
      </c>
    </row>
    <row r="18" spans="1:9" hidden="1">
      <c r="A18" s="66" t="s">
        <v>68</v>
      </c>
      <c r="B18" s="66"/>
      <c r="C18" s="66"/>
      <c r="D18" s="66"/>
      <c r="E18" s="16">
        <f>+G13</f>
        <v>1</v>
      </c>
      <c r="F18" s="16">
        <v>3</v>
      </c>
      <c r="G18" s="16">
        <f t="shared" si="1"/>
        <v>3</v>
      </c>
    </row>
    <row r="19" spans="1:9" hidden="1">
      <c r="A19" s="66" t="s">
        <v>69</v>
      </c>
      <c r="B19" s="66"/>
      <c r="C19" s="66"/>
      <c r="D19" s="66"/>
      <c r="E19" s="16">
        <f>+H13</f>
        <v>2</v>
      </c>
      <c r="F19" s="16">
        <v>4</v>
      </c>
      <c r="G19" s="16">
        <f t="shared" si="1"/>
        <v>8</v>
      </c>
    </row>
    <row r="20" spans="1:9" hidden="1">
      <c r="A20" s="66" t="s">
        <v>70</v>
      </c>
      <c r="B20" s="66"/>
      <c r="C20" s="66"/>
      <c r="D20" s="66"/>
      <c r="E20" s="16">
        <f>+I13</f>
        <v>1</v>
      </c>
      <c r="F20" s="16">
        <v>5</v>
      </c>
      <c r="G20" s="16">
        <f t="shared" si="1"/>
        <v>5</v>
      </c>
    </row>
    <row r="21" spans="1:9" hidden="1">
      <c r="G21" s="16">
        <f>SUM(G16:G20)</f>
        <v>16</v>
      </c>
    </row>
    <row r="22" spans="1:9" ht="6" hidden="1"/>
    <row r="23" spans="1:9" ht="15.75" thickBot="1"/>
    <row r="24" spans="1:9" ht="15" customHeight="1">
      <c r="A24" s="59" t="str">
        <f>+IF(G21&gt;=15,"Usted tiene una Idea de Negocio que le interesa realmente. Siga analizándola",IF(G21&gt;=11,"Aparentemente esta Idea de Negocio no resulta apropiada para usted, sin embargo evalúe sus atributos para una mejor desición al respecto.",IF(G21&gt;=10,"Para usted, en estos momentos no vale la pena esta Idea de Negocio. No hay de momento disposición para desarrollarla.","Para usted, en estos momentos no vale la pena esta Idea de Negocio. No hay de momento disposición para desarrollarla.")))</f>
        <v>Usted tiene una Idea de Negocio que le interesa realmente. Siga analizándola</v>
      </c>
      <c r="B24" s="60"/>
      <c r="C24" s="60"/>
      <c r="D24" s="60"/>
      <c r="E24" s="60"/>
      <c r="F24" s="60"/>
      <c r="G24" s="60"/>
      <c r="H24" s="60"/>
      <c r="I24" s="61"/>
    </row>
    <row r="25" spans="1:9">
      <c r="A25" s="62"/>
      <c r="B25" s="63"/>
      <c r="C25" s="63"/>
      <c r="D25" s="63"/>
      <c r="E25" s="63"/>
      <c r="F25" s="63"/>
      <c r="G25" s="63"/>
      <c r="H25" s="63"/>
      <c r="I25" s="64"/>
    </row>
    <row r="37" spans="1:1" hidden="1">
      <c r="A37" s="6">
        <v>1</v>
      </c>
    </row>
    <row r="38" spans="1:1" hidden="1">
      <c r="A38" s="6">
        <v>0</v>
      </c>
    </row>
    <row r="39" spans="1:1" hidden="1"/>
    <row r="40" spans="1:1" hidden="1"/>
    <row r="41" spans="1:1" hidden="1"/>
  </sheetData>
  <sheetProtection algorithmName="SHA-512" hashValue="T0BQmEd33/3CBKkj8KbDcO5o7mWpbKO9w+sveKFk/pndG2f93GVE2OX7OIOjV6MzW/oE0E/xKMx2+T7TPZUXEA==" saltValue="YB18C2BiPD+ZaoULhIRrZw==" spinCount="100000" sheet="1" objects="1" scenarios="1"/>
  <mergeCells count="18">
    <mergeCell ref="J9:K12"/>
    <mergeCell ref="A18:D18"/>
    <mergeCell ref="F7:H7"/>
    <mergeCell ref="A14:I14"/>
    <mergeCell ref="A16:D16"/>
    <mergeCell ref="A17:D17"/>
    <mergeCell ref="A6:D8"/>
    <mergeCell ref="A9:D9"/>
    <mergeCell ref="A10:D10"/>
    <mergeCell ref="A11:D11"/>
    <mergeCell ref="A12:D12"/>
    <mergeCell ref="A13:D13"/>
    <mergeCell ref="E6:I6"/>
    <mergeCell ref="A3:I4"/>
    <mergeCell ref="A1:I1"/>
    <mergeCell ref="A24:I25"/>
    <mergeCell ref="A19:D19"/>
    <mergeCell ref="A20:D20"/>
  </mergeCells>
  <dataValidations count="1">
    <dataValidation type="list" allowBlank="1" showInputMessage="1" showErrorMessage="1" sqref="E9:I12" xr:uid="{1C39C142-6C59-4027-B788-968F2199802F}">
      <formula1>$A$37:$A$38</formula1>
    </dataValidation>
  </dataValidations>
  <pageMargins left="0.7" right="0.7" top="0.75" bottom="0.75" header="0.3" footer="0.3"/>
  <pageSetup paperSize="9" orientation="landscape" r:id="rId1"/>
  <ignoredErrors>
    <ignoredError sqref="E13 F13:I13"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
  <sheetViews>
    <sheetView showGridLines="0" topLeftCell="A11" zoomScale="130" zoomScaleNormal="130" workbookViewId="0">
      <selection activeCell="H22" sqref="H22"/>
    </sheetView>
  </sheetViews>
  <sheetFormatPr defaultColWidth="11.42578125" defaultRowHeight="15"/>
  <sheetData>
    <row r="1" spans="1:1">
      <c r="A1" s="2" t="s">
        <v>71</v>
      </c>
    </row>
  </sheetData>
  <sheetProtection password="CE88" sheet="1" objects="1" scenarios="1"/>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A1:K44"/>
  <sheetViews>
    <sheetView showGridLines="0" topLeftCell="A8" zoomScale="130" zoomScaleNormal="130" workbookViewId="0">
      <selection activeCell="G13" sqref="G13"/>
    </sheetView>
  </sheetViews>
  <sheetFormatPr defaultColWidth="11.42578125" defaultRowHeight="15"/>
  <cols>
    <col min="1" max="16384" width="11.42578125" style="6"/>
  </cols>
  <sheetData>
    <row r="1" spans="1:11" ht="18.75">
      <c r="A1" s="92" t="s">
        <v>72</v>
      </c>
      <c r="B1" s="92"/>
      <c r="C1" s="92"/>
      <c r="D1" s="92"/>
      <c r="E1" s="92"/>
      <c r="F1" s="92"/>
      <c r="G1" s="92"/>
      <c r="H1" s="92"/>
      <c r="I1" s="92"/>
    </row>
    <row r="2" spans="1:11" ht="15.75" thickBot="1">
      <c r="A2" s="13"/>
      <c r="B2" s="13"/>
      <c r="C2" s="13"/>
    </row>
    <row r="3" spans="1:11" ht="18.75" customHeight="1">
      <c r="A3" s="59" t="str">
        <f>+'Parte 2 Ejercicio'!A47</f>
        <v>Local destinado a la fabricacion y la venta de arepas con variedad de opciones a escoger con servicio a domicilio.</v>
      </c>
      <c r="B3" s="60"/>
      <c r="C3" s="60"/>
      <c r="D3" s="60"/>
      <c r="E3" s="60"/>
      <c r="F3" s="60"/>
      <c r="G3" s="60"/>
      <c r="H3" s="60"/>
      <c r="I3" s="61"/>
    </row>
    <row r="4" spans="1:11" ht="18.75" customHeight="1">
      <c r="A4" s="62"/>
      <c r="B4" s="63"/>
      <c r="C4" s="63"/>
      <c r="D4" s="63"/>
      <c r="E4" s="63"/>
      <c r="F4" s="63"/>
      <c r="G4" s="63"/>
      <c r="H4" s="63"/>
      <c r="I4" s="64"/>
    </row>
    <row r="5" spans="1:11" ht="15.75" thickBot="1"/>
    <row r="6" spans="1:11" ht="15" customHeight="1" thickBot="1">
      <c r="A6" s="71" t="s">
        <v>73</v>
      </c>
      <c r="B6" s="72"/>
      <c r="C6" s="72"/>
      <c r="D6" s="73"/>
      <c r="E6" s="86" t="s">
        <v>53</v>
      </c>
      <c r="F6" s="87"/>
      <c r="G6" s="87"/>
      <c r="H6" s="87"/>
      <c r="I6" s="88"/>
    </row>
    <row r="7" spans="1:11">
      <c r="A7" s="74"/>
      <c r="B7" s="75"/>
      <c r="C7" s="75"/>
      <c r="D7" s="76"/>
      <c r="E7" s="18" t="b">
        <v>0</v>
      </c>
      <c r="F7" s="67" t="s">
        <v>74</v>
      </c>
      <c r="G7" s="68"/>
      <c r="H7" s="69"/>
      <c r="I7" s="19" t="b">
        <v>1</v>
      </c>
    </row>
    <row r="8" spans="1:11" ht="33" customHeight="1" thickBot="1">
      <c r="A8" s="77"/>
      <c r="B8" s="78"/>
      <c r="C8" s="78"/>
      <c r="D8" s="79"/>
      <c r="E8" s="17" t="s">
        <v>55</v>
      </c>
      <c r="F8" s="17" t="s">
        <v>56</v>
      </c>
      <c r="G8" s="17" t="s">
        <v>57</v>
      </c>
      <c r="H8" s="17" t="s">
        <v>58</v>
      </c>
      <c r="I8" s="17" t="s">
        <v>59</v>
      </c>
    </row>
    <row r="9" spans="1:11" ht="33.75" customHeight="1" thickBot="1">
      <c r="A9" s="80" t="s">
        <v>75</v>
      </c>
      <c r="B9" s="81"/>
      <c r="C9" s="81"/>
      <c r="D9" s="82"/>
      <c r="E9" s="12"/>
      <c r="F9" s="12"/>
      <c r="G9" s="12"/>
      <c r="H9" s="12">
        <v>1</v>
      </c>
      <c r="I9" s="12"/>
      <c r="J9" s="51" t="s">
        <v>61</v>
      </c>
      <c r="K9" s="51"/>
    </row>
    <row r="10" spans="1:11" ht="33.75" customHeight="1" thickBot="1">
      <c r="A10" s="80" t="s">
        <v>76</v>
      </c>
      <c r="B10" s="81"/>
      <c r="C10" s="81"/>
      <c r="D10" s="82"/>
      <c r="E10" s="12"/>
      <c r="F10" s="12"/>
      <c r="G10" s="12">
        <v>1</v>
      </c>
      <c r="H10" s="12"/>
      <c r="I10" s="12"/>
      <c r="J10" s="51"/>
      <c r="K10" s="51"/>
    </row>
    <row r="11" spans="1:11" ht="33.75" customHeight="1" thickBot="1">
      <c r="A11" s="80" t="s">
        <v>77</v>
      </c>
      <c r="B11" s="81"/>
      <c r="C11" s="81"/>
      <c r="D11" s="82"/>
      <c r="E11" s="12"/>
      <c r="F11" s="12"/>
      <c r="G11" s="12"/>
      <c r="H11" s="12"/>
      <c r="I11" s="12">
        <v>1</v>
      </c>
      <c r="J11" s="51"/>
      <c r="K11" s="51"/>
    </row>
    <row r="12" spans="1:11" ht="33.75" customHeight="1" thickBot="1">
      <c r="A12" s="80" t="s">
        <v>78</v>
      </c>
      <c r="B12" s="81"/>
      <c r="C12" s="81"/>
      <c r="D12" s="82"/>
      <c r="E12" s="12"/>
      <c r="F12" s="12"/>
      <c r="G12" s="12"/>
      <c r="H12" s="12">
        <v>1</v>
      </c>
      <c r="I12" s="12"/>
      <c r="J12" s="51"/>
      <c r="K12" s="51"/>
    </row>
    <row r="13" spans="1:11" ht="33.75" customHeight="1" thickBot="1">
      <c r="A13" s="80" t="s">
        <v>79</v>
      </c>
      <c r="B13" s="81"/>
      <c r="C13" s="81"/>
      <c r="D13" s="82"/>
      <c r="E13" s="12"/>
      <c r="F13" s="12"/>
      <c r="G13" s="12">
        <v>1</v>
      </c>
      <c r="H13" s="12"/>
      <c r="I13" s="12"/>
      <c r="J13" s="51"/>
      <c r="K13" s="51"/>
    </row>
    <row r="14" spans="1:11" ht="33.75" customHeight="1">
      <c r="A14" s="80" t="s">
        <v>80</v>
      </c>
      <c r="B14" s="81"/>
      <c r="C14" s="81"/>
      <c r="D14" s="82"/>
      <c r="E14" s="12"/>
      <c r="F14" s="12"/>
      <c r="G14" s="12"/>
      <c r="H14" s="12">
        <v>1</v>
      </c>
      <c r="I14" s="12"/>
      <c r="J14" s="51"/>
      <c r="K14" s="51"/>
    </row>
    <row r="15" spans="1:11" ht="16.5" hidden="1" customHeight="1">
      <c r="A15" s="89" t="s">
        <v>65</v>
      </c>
      <c r="B15" s="90"/>
      <c r="C15" s="90"/>
      <c r="D15" s="91"/>
      <c r="E15" s="20">
        <f>+COUNT(E9:E14)</f>
        <v>0</v>
      </c>
      <c r="F15" s="20">
        <f t="shared" ref="F15:I15" si="0">+COUNT(F9:F14)</f>
        <v>0</v>
      </c>
      <c r="G15" s="20">
        <f t="shared" si="0"/>
        <v>2</v>
      </c>
      <c r="H15" s="20">
        <f t="shared" si="0"/>
        <v>3</v>
      </c>
      <c r="I15" s="20">
        <f t="shared" si="0"/>
        <v>1</v>
      </c>
    </row>
    <row r="16" spans="1:11" hidden="1">
      <c r="A16" s="70"/>
      <c r="B16" s="70"/>
      <c r="C16" s="70"/>
      <c r="D16" s="70"/>
      <c r="E16" s="70"/>
      <c r="F16" s="70"/>
      <c r="G16" s="70"/>
      <c r="H16" s="70"/>
      <c r="I16" s="70"/>
    </row>
    <row r="17" spans="1:9" hidden="1"/>
    <row r="18" spans="1:9" hidden="1">
      <c r="A18" s="66" t="s">
        <v>66</v>
      </c>
      <c r="B18" s="66"/>
      <c r="C18" s="66"/>
      <c r="D18" s="66"/>
      <c r="E18" s="16">
        <f>+E15</f>
        <v>0</v>
      </c>
      <c r="F18" s="16">
        <v>1</v>
      </c>
      <c r="G18" s="16">
        <f>+E18*F18</f>
        <v>0</v>
      </c>
    </row>
    <row r="19" spans="1:9" hidden="1">
      <c r="A19" s="66" t="s">
        <v>67</v>
      </c>
      <c r="B19" s="66"/>
      <c r="C19" s="66"/>
      <c r="D19" s="66"/>
      <c r="E19" s="16">
        <f>+F15</f>
        <v>0</v>
      </c>
      <c r="F19" s="16">
        <v>2</v>
      </c>
      <c r="G19" s="16">
        <f t="shared" ref="G19:G22" si="1">+E19*F19</f>
        <v>0</v>
      </c>
    </row>
    <row r="20" spans="1:9" hidden="1">
      <c r="A20" s="66" t="s">
        <v>68</v>
      </c>
      <c r="B20" s="66"/>
      <c r="C20" s="66"/>
      <c r="D20" s="66"/>
      <c r="E20" s="16">
        <f>+G15</f>
        <v>2</v>
      </c>
      <c r="F20" s="16">
        <v>3</v>
      </c>
      <c r="G20" s="16">
        <f t="shared" si="1"/>
        <v>6</v>
      </c>
    </row>
    <row r="21" spans="1:9" hidden="1">
      <c r="A21" s="66" t="s">
        <v>69</v>
      </c>
      <c r="B21" s="66"/>
      <c r="C21" s="66"/>
      <c r="D21" s="66"/>
      <c r="E21" s="16">
        <f>+H15</f>
        <v>3</v>
      </c>
      <c r="F21" s="16">
        <v>4</v>
      </c>
      <c r="G21" s="16">
        <f t="shared" si="1"/>
        <v>12</v>
      </c>
    </row>
    <row r="22" spans="1:9" hidden="1">
      <c r="A22" s="66" t="s">
        <v>70</v>
      </c>
      <c r="B22" s="66"/>
      <c r="C22" s="66"/>
      <c r="D22" s="66"/>
      <c r="E22" s="16">
        <f>+I15</f>
        <v>1</v>
      </c>
      <c r="F22" s="16">
        <v>5</v>
      </c>
      <c r="G22" s="16">
        <f t="shared" si="1"/>
        <v>5</v>
      </c>
    </row>
    <row r="23" spans="1:9" hidden="1">
      <c r="G23" s="16">
        <f>SUM(G18:G22)</f>
        <v>23</v>
      </c>
    </row>
    <row r="24" spans="1:9" hidden="1"/>
    <row r="25" spans="1:9" ht="15.75" thickBot="1"/>
    <row r="26" spans="1:9" ht="15" customHeight="1">
      <c r="A26" s="59" t="str">
        <f>+IF(G23&gt;=25,"Tiene usted una Idea de Negocio en sus manos. Vale la pena explorar la forma de ponerla en práctica",IF(G23&gt;=15,"Tiene usted lo que aparentemente puede ser una Idea de Negocio, pero debe desarrollar un poco mas el concepto. Explore los items con menor puntuación",IF(G23&gt;=14,"Vale la pena pensar en qué otra idea puede interesarle, replantearse la misma totalmente","Vale la pena pensar en qué otra idea puede interesarle, replantearse la misma totalmente")))</f>
        <v>Tiene usted lo que aparentemente puede ser una Idea de Negocio, pero debe desarrollar un poco mas el concepto. Explore los items con menor puntuación</v>
      </c>
      <c r="B26" s="60"/>
      <c r="C26" s="60"/>
      <c r="D26" s="60"/>
      <c r="E26" s="60"/>
      <c r="F26" s="60"/>
      <c r="G26" s="60"/>
      <c r="H26" s="60"/>
      <c r="I26" s="61"/>
    </row>
    <row r="27" spans="1:9">
      <c r="A27" s="62"/>
      <c r="B27" s="63"/>
      <c r="C27" s="63"/>
      <c r="D27" s="63"/>
      <c r="E27" s="63"/>
      <c r="F27" s="63"/>
      <c r="G27" s="63"/>
      <c r="H27" s="63"/>
      <c r="I27" s="64"/>
    </row>
    <row r="43" spans="1:1" hidden="1">
      <c r="A43" s="6">
        <v>1</v>
      </c>
    </row>
    <row r="44" spans="1:1" hidden="1">
      <c r="A44" s="6">
        <v>0</v>
      </c>
    </row>
  </sheetData>
  <sheetProtection algorithmName="SHA-512" hashValue="GKmbMOcqZCGOAXnCZwQ/h6Vim1W21i0ryZnZbdGVsLEaND7u+7ThMIWzcnQVmM7JLP9NvMeIYER+EqKSlKdlSw==" saltValue="64ZxUkQLpUYpUxqz2OL5Qg==" spinCount="100000" sheet="1" objects="1" scenarios="1"/>
  <mergeCells count="20">
    <mergeCell ref="A1:I1"/>
    <mergeCell ref="A3:I4"/>
    <mergeCell ref="A6:D8"/>
    <mergeCell ref="E6:I6"/>
    <mergeCell ref="F7:H7"/>
    <mergeCell ref="A9:D9"/>
    <mergeCell ref="J9:K14"/>
    <mergeCell ref="A12:D12"/>
    <mergeCell ref="A13:D13"/>
    <mergeCell ref="A14:D14"/>
    <mergeCell ref="A15:D15"/>
    <mergeCell ref="A16:I16"/>
    <mergeCell ref="A10:D10"/>
    <mergeCell ref="A11:D11"/>
    <mergeCell ref="A18:D18"/>
    <mergeCell ref="A19:D19"/>
    <mergeCell ref="A20:D20"/>
    <mergeCell ref="A21:D21"/>
    <mergeCell ref="A22:D22"/>
    <mergeCell ref="A26:I27"/>
  </mergeCells>
  <dataValidations count="1">
    <dataValidation type="list" allowBlank="1" showInputMessage="1" showErrorMessage="1" sqref="E9:I14" xr:uid="{4B8BADD5-BF66-4CEF-8172-8999BA0323BB}">
      <formula1>$A$43:$A$44</formula1>
    </dataValidation>
  </dataValidation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dimension ref="A1:P83"/>
  <sheetViews>
    <sheetView showGridLines="0" workbookViewId="0">
      <pane ySplit="9" topLeftCell="A21" activePane="bottomLeft" state="frozen"/>
      <selection pane="bottomLeft" activeCell="R28" sqref="R28"/>
      <selection activeCell="A9" sqref="A9"/>
    </sheetView>
  </sheetViews>
  <sheetFormatPr defaultColWidth="11.42578125" defaultRowHeight="15"/>
  <cols>
    <col min="1" max="3" width="11.42578125" style="6"/>
    <col min="4" max="4" width="13.7109375" style="6" customWidth="1"/>
    <col min="5" max="14" width="5.5703125" style="6" customWidth="1"/>
    <col min="15" max="16384" width="11.42578125" style="6"/>
  </cols>
  <sheetData>
    <row r="1" spans="1:16" ht="26.25" customHeight="1">
      <c r="A1" s="93" t="s">
        <v>81</v>
      </c>
      <c r="B1" s="93"/>
      <c r="C1" s="93"/>
      <c r="D1" s="93"/>
      <c r="E1" s="93"/>
      <c r="F1" s="93"/>
      <c r="G1" s="93"/>
      <c r="H1" s="93"/>
      <c r="I1" s="93"/>
      <c r="J1" s="93"/>
      <c r="K1" s="93"/>
      <c r="L1" s="93"/>
      <c r="M1" s="93"/>
      <c r="N1" s="93"/>
    </row>
    <row r="2" spans="1:16" ht="15.75" thickBot="1">
      <c r="A2" s="13"/>
      <c r="B2" s="13"/>
      <c r="C2" s="13"/>
    </row>
    <row r="3" spans="1:16" ht="21" customHeight="1">
      <c r="A3" s="95" t="str">
        <f>+'Parte 2 Ejercicio'!A47</f>
        <v>Local destinado a la fabricacion y la venta de arepas con variedad de opciones a escoger con servicio a domicilio.</v>
      </c>
      <c r="B3" s="96"/>
      <c r="C3" s="96"/>
      <c r="D3" s="96"/>
      <c r="E3" s="96"/>
      <c r="F3" s="96"/>
      <c r="G3" s="96"/>
      <c r="H3" s="96"/>
      <c r="I3" s="96"/>
      <c r="J3" s="96"/>
      <c r="K3" s="96"/>
      <c r="L3" s="96"/>
      <c r="M3" s="96"/>
      <c r="N3" s="96"/>
    </row>
    <row r="4" spans="1:16" ht="21" customHeight="1">
      <c r="A4" s="97"/>
      <c r="B4" s="98"/>
      <c r="C4" s="98"/>
      <c r="D4" s="98"/>
      <c r="E4" s="98"/>
      <c r="F4" s="98"/>
      <c r="G4" s="98"/>
      <c r="H4" s="98"/>
      <c r="I4" s="98"/>
      <c r="J4" s="98"/>
      <c r="K4" s="98"/>
      <c r="L4" s="98"/>
      <c r="M4" s="98"/>
      <c r="N4" s="98"/>
    </row>
    <row r="5" spans="1:16">
      <c r="A5" s="21"/>
      <c r="B5" s="21"/>
      <c r="C5" s="21"/>
      <c r="D5" s="21"/>
      <c r="E5" s="21"/>
      <c r="F5" s="21"/>
      <c r="G5" s="21"/>
      <c r="H5" s="21"/>
      <c r="I5" s="21"/>
      <c r="J5" s="21"/>
      <c r="K5" s="21"/>
      <c r="L5" s="21"/>
      <c r="M5" s="21"/>
      <c r="N5" s="21"/>
    </row>
    <row r="6" spans="1:16" ht="30" customHeight="1">
      <c r="A6" s="94" t="s">
        <v>82</v>
      </c>
      <c r="B6" s="94"/>
      <c r="C6" s="94"/>
      <c r="D6" s="94"/>
      <c r="E6" s="94"/>
      <c r="F6" s="94"/>
      <c r="G6" s="94"/>
      <c r="H6" s="94"/>
      <c r="I6" s="94"/>
      <c r="J6" s="94"/>
      <c r="K6" s="94"/>
      <c r="L6" s="94"/>
      <c r="M6" s="94"/>
      <c r="N6" s="94"/>
    </row>
    <row r="8" spans="1:16" ht="18.75" customHeight="1" thickBot="1">
      <c r="A8" s="22"/>
      <c r="B8" s="23"/>
      <c r="C8" s="23"/>
      <c r="D8" s="24"/>
      <c r="E8" s="99" t="s">
        <v>83</v>
      </c>
      <c r="F8" s="100"/>
      <c r="G8" s="100"/>
      <c r="H8" s="100"/>
      <c r="I8" s="101"/>
      <c r="J8" s="99" t="s">
        <v>84</v>
      </c>
      <c r="K8" s="100"/>
      <c r="L8" s="100"/>
      <c r="M8" s="100"/>
      <c r="N8" s="101"/>
    </row>
    <row r="9" spans="1:16" ht="33" customHeight="1" thickBot="1">
      <c r="A9" s="71" t="s">
        <v>85</v>
      </c>
      <c r="B9" s="72"/>
      <c r="C9" s="72"/>
      <c r="D9" s="73"/>
      <c r="E9" s="14">
        <v>1</v>
      </c>
      <c r="F9" s="14">
        <v>2</v>
      </c>
      <c r="G9" s="14">
        <v>3</v>
      </c>
      <c r="H9" s="14">
        <v>4</v>
      </c>
      <c r="I9" s="14">
        <v>5</v>
      </c>
      <c r="J9" s="14">
        <v>6</v>
      </c>
      <c r="K9" s="14">
        <v>7</v>
      </c>
      <c r="L9" s="14">
        <v>8</v>
      </c>
      <c r="M9" s="14">
        <v>9</v>
      </c>
      <c r="N9" s="14">
        <v>10</v>
      </c>
    </row>
    <row r="10" spans="1:16" ht="33.75" customHeight="1" thickBot="1">
      <c r="A10" s="80" t="s">
        <v>86</v>
      </c>
      <c r="B10" s="81"/>
      <c r="C10" s="81"/>
      <c r="D10" s="82"/>
      <c r="E10" s="25"/>
      <c r="F10" s="25"/>
      <c r="G10" s="25"/>
      <c r="H10" s="25"/>
      <c r="I10" s="25"/>
      <c r="J10" s="25"/>
      <c r="K10" s="25"/>
      <c r="L10" s="25"/>
      <c r="M10" s="25">
        <v>1</v>
      </c>
      <c r="N10" s="25"/>
      <c r="O10" s="51" t="s">
        <v>61</v>
      </c>
      <c r="P10" s="51"/>
    </row>
    <row r="11" spans="1:16" ht="33.75" customHeight="1" thickBot="1">
      <c r="A11" s="80" t="s">
        <v>87</v>
      </c>
      <c r="B11" s="81"/>
      <c r="C11" s="81"/>
      <c r="D11" s="82"/>
      <c r="E11" s="25"/>
      <c r="F11" s="25"/>
      <c r="G11" s="25"/>
      <c r="H11" s="25"/>
      <c r="I11" s="25"/>
      <c r="J11" s="25"/>
      <c r="K11" s="25"/>
      <c r="L11" s="25"/>
      <c r="M11" s="25"/>
      <c r="N11" s="25">
        <v>1</v>
      </c>
      <c r="O11" s="51"/>
      <c r="P11" s="51"/>
    </row>
    <row r="12" spans="1:16" ht="33.75" customHeight="1" thickBot="1">
      <c r="A12" s="80" t="s">
        <v>88</v>
      </c>
      <c r="B12" s="81"/>
      <c r="C12" s="81"/>
      <c r="D12" s="82"/>
      <c r="E12" s="25"/>
      <c r="F12" s="25"/>
      <c r="G12" s="25"/>
      <c r="H12" s="25"/>
      <c r="I12" s="25"/>
      <c r="J12" s="25"/>
      <c r="K12" s="25"/>
      <c r="L12" s="25">
        <v>1</v>
      </c>
      <c r="M12" s="25"/>
      <c r="N12" s="25"/>
      <c r="O12" s="51"/>
      <c r="P12" s="51"/>
    </row>
    <row r="13" spans="1:16" ht="33.75" customHeight="1" thickBot="1">
      <c r="A13" s="80" t="s">
        <v>89</v>
      </c>
      <c r="B13" s="81"/>
      <c r="C13" s="81"/>
      <c r="D13" s="82"/>
      <c r="E13" s="25"/>
      <c r="F13" s="25"/>
      <c r="G13" s="25"/>
      <c r="H13" s="25"/>
      <c r="I13" s="25"/>
      <c r="J13" s="25"/>
      <c r="K13" s="25"/>
      <c r="L13" s="25">
        <v>1</v>
      </c>
      <c r="M13" s="25"/>
      <c r="N13" s="25"/>
      <c r="O13" s="51"/>
      <c r="P13" s="51"/>
    </row>
    <row r="14" spans="1:16" ht="33.75" customHeight="1" thickBot="1">
      <c r="A14" s="80" t="s">
        <v>90</v>
      </c>
      <c r="B14" s="81"/>
      <c r="C14" s="81"/>
      <c r="D14" s="82"/>
      <c r="E14" s="25"/>
      <c r="F14" s="25"/>
      <c r="G14" s="25"/>
      <c r="H14" s="25">
        <v>1</v>
      </c>
      <c r="I14" s="25"/>
      <c r="J14" s="25"/>
      <c r="K14" s="25"/>
      <c r="L14" s="25"/>
      <c r="M14" s="25"/>
      <c r="N14" s="25"/>
      <c r="O14" s="51"/>
      <c r="P14" s="51"/>
    </row>
    <row r="15" spans="1:16" ht="33.75" customHeight="1" thickBot="1">
      <c r="A15" s="80" t="s">
        <v>91</v>
      </c>
      <c r="B15" s="81"/>
      <c r="C15" s="81"/>
      <c r="D15" s="82"/>
      <c r="E15" s="25"/>
      <c r="F15" s="25"/>
      <c r="G15" s="25"/>
      <c r="H15" s="25"/>
      <c r="I15" s="25"/>
      <c r="J15" s="25"/>
      <c r="K15" s="25"/>
      <c r="L15" s="25"/>
      <c r="M15" s="25">
        <v>1</v>
      </c>
      <c r="N15" s="25"/>
      <c r="O15" s="51"/>
      <c r="P15" s="51"/>
    </row>
    <row r="16" spans="1:16" ht="33.75" customHeight="1" thickBot="1">
      <c r="A16" s="80" t="s">
        <v>92</v>
      </c>
      <c r="B16" s="81"/>
      <c r="C16" s="81"/>
      <c r="D16" s="82"/>
      <c r="E16" s="25"/>
      <c r="F16" s="25"/>
      <c r="G16" s="25"/>
      <c r="H16" s="25"/>
      <c r="I16" s="25"/>
      <c r="J16" s="25"/>
      <c r="K16" s="25">
        <v>1</v>
      </c>
      <c r="L16" s="25"/>
      <c r="M16" s="25"/>
      <c r="N16" s="25"/>
      <c r="O16" s="51"/>
      <c r="P16" s="51"/>
    </row>
    <row r="17" spans="1:16" ht="33.75" customHeight="1" thickBot="1">
      <c r="A17" s="80" t="s">
        <v>93</v>
      </c>
      <c r="B17" s="81"/>
      <c r="C17" s="81"/>
      <c r="D17" s="82"/>
      <c r="E17" s="25"/>
      <c r="F17" s="25"/>
      <c r="G17" s="25"/>
      <c r="H17" s="25"/>
      <c r="I17" s="25"/>
      <c r="J17" s="25">
        <v>1</v>
      </c>
      <c r="K17" s="25"/>
      <c r="L17" s="25"/>
      <c r="M17" s="25"/>
      <c r="N17" s="25"/>
      <c r="O17" s="51"/>
      <c r="P17" s="51"/>
    </row>
    <row r="18" spans="1:16" ht="33.75" customHeight="1" thickBot="1">
      <c r="A18" s="80" t="s">
        <v>94</v>
      </c>
      <c r="B18" s="81"/>
      <c r="C18" s="81"/>
      <c r="D18" s="82"/>
      <c r="E18" s="25"/>
      <c r="F18" s="25"/>
      <c r="G18" s="25"/>
      <c r="H18" s="25"/>
      <c r="I18" s="25"/>
      <c r="J18" s="25"/>
      <c r="K18" s="25"/>
      <c r="L18" s="25">
        <v>1</v>
      </c>
      <c r="M18" s="25"/>
      <c r="N18" s="25"/>
      <c r="O18" s="51"/>
      <c r="P18" s="51"/>
    </row>
    <row r="19" spans="1:16" ht="33.75" customHeight="1" thickBot="1">
      <c r="A19" s="80" t="s">
        <v>95</v>
      </c>
      <c r="B19" s="81"/>
      <c r="C19" s="81"/>
      <c r="D19" s="82"/>
      <c r="E19" s="25"/>
      <c r="F19" s="25"/>
      <c r="G19" s="25"/>
      <c r="H19" s="25"/>
      <c r="I19" s="25"/>
      <c r="J19" s="25"/>
      <c r="K19" s="25"/>
      <c r="L19" s="25">
        <v>1</v>
      </c>
      <c r="M19" s="25"/>
      <c r="N19" s="25"/>
      <c r="O19" s="51"/>
      <c r="P19" s="51"/>
    </row>
    <row r="20" spans="1:16" ht="33.75" customHeight="1" thickBot="1">
      <c r="A20" s="80" t="s">
        <v>96</v>
      </c>
      <c r="B20" s="81"/>
      <c r="C20" s="81"/>
      <c r="D20" s="82"/>
      <c r="E20" s="25">
        <v>1</v>
      </c>
      <c r="F20" s="25"/>
      <c r="G20" s="25"/>
      <c r="H20" s="25"/>
      <c r="I20" s="25"/>
      <c r="J20" s="25"/>
      <c r="K20" s="25"/>
      <c r="L20" s="25"/>
      <c r="M20" s="25"/>
      <c r="N20" s="25"/>
      <c r="O20" s="51"/>
      <c r="P20" s="51"/>
    </row>
    <row r="21" spans="1:16" ht="33.75" customHeight="1" thickBot="1">
      <c r="A21" s="80" t="s">
        <v>97</v>
      </c>
      <c r="B21" s="81"/>
      <c r="C21" s="81"/>
      <c r="D21" s="82"/>
      <c r="E21" s="25"/>
      <c r="F21" s="25"/>
      <c r="G21" s="25"/>
      <c r="H21" s="25">
        <v>1</v>
      </c>
      <c r="I21" s="25"/>
      <c r="J21" s="25"/>
      <c r="K21" s="25"/>
      <c r="L21" s="25"/>
      <c r="M21" s="25"/>
      <c r="N21" s="25"/>
      <c r="O21" s="51"/>
      <c r="P21" s="51"/>
    </row>
    <row r="22" spans="1:16" ht="33.75" customHeight="1" thickBot="1">
      <c r="A22" s="80" t="s">
        <v>98</v>
      </c>
      <c r="B22" s="81"/>
      <c r="C22" s="81"/>
      <c r="D22" s="82"/>
      <c r="E22" s="25"/>
      <c r="F22" s="25"/>
      <c r="G22" s="25"/>
      <c r="H22" s="25"/>
      <c r="I22" s="25">
        <v>1</v>
      </c>
      <c r="J22" s="25"/>
      <c r="K22" s="25"/>
      <c r="L22" s="25"/>
      <c r="M22" s="25"/>
      <c r="N22" s="25"/>
      <c r="O22" s="51"/>
      <c r="P22" s="51"/>
    </row>
    <row r="23" spans="1:16" ht="33.75" customHeight="1" thickBot="1">
      <c r="A23" s="80" t="s">
        <v>99</v>
      </c>
      <c r="B23" s="81"/>
      <c r="C23" s="81"/>
      <c r="D23" s="82"/>
      <c r="E23" s="25"/>
      <c r="F23" s="25"/>
      <c r="G23" s="25"/>
      <c r="H23" s="25"/>
      <c r="I23" s="25"/>
      <c r="J23" s="25"/>
      <c r="K23" s="25"/>
      <c r="L23" s="25"/>
      <c r="M23" s="25">
        <v>1</v>
      </c>
      <c r="N23" s="25"/>
      <c r="O23" s="51"/>
      <c r="P23" s="51"/>
    </row>
    <row r="24" spans="1:16" ht="33.75" customHeight="1" thickBot="1">
      <c r="A24" s="80" t="s">
        <v>100</v>
      </c>
      <c r="B24" s="81"/>
      <c r="C24" s="81"/>
      <c r="D24" s="82"/>
      <c r="E24" s="25"/>
      <c r="F24" s="25"/>
      <c r="G24" s="25"/>
      <c r="H24" s="25"/>
      <c r="I24" s="25"/>
      <c r="J24" s="25"/>
      <c r="K24" s="25"/>
      <c r="L24" s="25"/>
      <c r="M24" s="25">
        <v>1</v>
      </c>
      <c r="N24" s="25"/>
      <c r="O24" s="51"/>
      <c r="P24" s="51"/>
    </row>
    <row r="25" spans="1:16" ht="33.75" customHeight="1" thickBot="1">
      <c r="A25" s="80" t="s">
        <v>101</v>
      </c>
      <c r="B25" s="81"/>
      <c r="C25" s="81"/>
      <c r="D25" s="82"/>
      <c r="E25" s="25"/>
      <c r="F25" s="25"/>
      <c r="G25" s="25"/>
      <c r="H25" s="25"/>
      <c r="I25" s="25"/>
      <c r="J25" s="25"/>
      <c r="K25" s="25"/>
      <c r="L25" s="25"/>
      <c r="M25" s="25"/>
      <c r="N25" s="25">
        <v>1</v>
      </c>
      <c r="O25" s="51"/>
      <c r="P25" s="51"/>
    </row>
    <row r="26" spans="1:16" ht="33.75" customHeight="1" thickBot="1">
      <c r="A26" s="80" t="s">
        <v>102</v>
      </c>
      <c r="B26" s="81"/>
      <c r="C26" s="81"/>
      <c r="D26" s="82"/>
      <c r="E26" s="25"/>
      <c r="F26" s="25"/>
      <c r="G26" s="25"/>
      <c r="H26" s="25"/>
      <c r="I26" s="25"/>
      <c r="J26" s="25"/>
      <c r="K26" s="25"/>
      <c r="L26" s="25">
        <v>1</v>
      </c>
      <c r="M26" s="25"/>
      <c r="N26" s="25"/>
      <c r="O26" s="51"/>
      <c r="P26" s="51"/>
    </row>
    <row r="27" spans="1:16" ht="33.75" customHeight="1" thickBot="1">
      <c r="A27" s="80" t="s">
        <v>103</v>
      </c>
      <c r="B27" s="81"/>
      <c r="C27" s="81"/>
      <c r="D27" s="82"/>
      <c r="E27" s="25"/>
      <c r="F27" s="25"/>
      <c r="G27" s="25"/>
      <c r="H27" s="25"/>
      <c r="I27" s="25"/>
      <c r="J27" s="25"/>
      <c r="K27" s="25"/>
      <c r="L27" s="25"/>
      <c r="M27" s="25">
        <v>1</v>
      </c>
      <c r="N27" s="25"/>
      <c r="O27" s="51"/>
      <c r="P27" s="51"/>
    </row>
    <row r="28" spans="1:16" ht="33.75" customHeight="1" thickBot="1">
      <c r="A28" s="80" t="s">
        <v>104</v>
      </c>
      <c r="B28" s="81"/>
      <c r="C28" s="81"/>
      <c r="D28" s="82"/>
      <c r="E28" s="25"/>
      <c r="F28" s="25"/>
      <c r="G28" s="25"/>
      <c r="H28" s="25"/>
      <c r="I28" s="25"/>
      <c r="J28" s="25"/>
      <c r="K28" s="25"/>
      <c r="L28" s="25"/>
      <c r="M28" s="25"/>
      <c r="N28" s="25">
        <v>1</v>
      </c>
      <c r="O28" s="51"/>
      <c r="P28" s="51"/>
    </row>
    <row r="29" spans="1:16" ht="33.75" customHeight="1">
      <c r="A29" s="80" t="s">
        <v>105</v>
      </c>
      <c r="B29" s="81"/>
      <c r="C29" s="81"/>
      <c r="D29" s="82"/>
      <c r="E29" s="25"/>
      <c r="F29" s="25"/>
      <c r="G29" s="25"/>
      <c r="H29" s="25"/>
      <c r="I29" s="25"/>
      <c r="J29" s="25"/>
      <c r="K29" s="25">
        <v>1</v>
      </c>
      <c r="L29" s="25"/>
      <c r="M29" s="25"/>
      <c r="N29" s="25"/>
      <c r="O29" s="51"/>
      <c r="P29" s="51"/>
    </row>
    <row r="30" spans="1:16" ht="16.5" hidden="1" customHeight="1">
      <c r="A30" s="89" t="s">
        <v>65</v>
      </c>
      <c r="B30" s="90"/>
      <c r="C30" s="90"/>
      <c r="D30" s="91"/>
      <c r="E30" s="20">
        <f>+COUNT(E10:E29)</f>
        <v>1</v>
      </c>
      <c r="F30" s="20">
        <f t="shared" ref="F30:N30" si="0">+COUNT(F10:F29)</f>
        <v>0</v>
      </c>
      <c r="G30" s="20">
        <f t="shared" si="0"/>
        <v>0</v>
      </c>
      <c r="H30" s="20">
        <f t="shared" si="0"/>
        <v>2</v>
      </c>
      <c r="I30" s="20">
        <f t="shared" si="0"/>
        <v>1</v>
      </c>
      <c r="J30" s="20">
        <f t="shared" si="0"/>
        <v>1</v>
      </c>
      <c r="K30" s="20">
        <f t="shared" si="0"/>
        <v>2</v>
      </c>
      <c r="L30" s="20">
        <f t="shared" si="0"/>
        <v>5</v>
      </c>
      <c r="M30" s="20">
        <f t="shared" si="0"/>
        <v>5</v>
      </c>
      <c r="N30" s="20">
        <f t="shared" si="0"/>
        <v>3</v>
      </c>
    </row>
    <row r="31" spans="1:16" hidden="1">
      <c r="A31" s="70"/>
      <c r="B31" s="70"/>
      <c r="C31" s="70"/>
      <c r="D31" s="70"/>
      <c r="E31" s="70"/>
      <c r="F31" s="70"/>
      <c r="G31" s="70"/>
      <c r="H31" s="70"/>
      <c r="I31" s="70"/>
      <c r="J31" s="70"/>
      <c r="K31" s="70"/>
      <c r="L31" s="70"/>
      <c r="M31" s="70"/>
      <c r="N31" s="70"/>
    </row>
    <row r="32" spans="1:16" hidden="1"/>
    <row r="33" spans="1:14" hidden="1">
      <c r="A33" s="66" t="s">
        <v>66</v>
      </c>
      <c r="B33" s="66"/>
      <c r="C33" s="66"/>
      <c r="D33" s="66"/>
      <c r="E33" s="16">
        <f>+E30</f>
        <v>1</v>
      </c>
      <c r="F33" s="16">
        <v>1</v>
      </c>
      <c r="G33" s="16">
        <f>+E33*F33</f>
        <v>1</v>
      </c>
    </row>
    <row r="34" spans="1:14" hidden="1">
      <c r="A34" s="66" t="s">
        <v>67</v>
      </c>
      <c r="B34" s="66"/>
      <c r="C34" s="66"/>
      <c r="D34" s="66"/>
      <c r="E34" s="16">
        <f>+F30</f>
        <v>0</v>
      </c>
      <c r="F34" s="16">
        <v>2</v>
      </c>
      <c r="G34" s="16">
        <f t="shared" ref="G34:G42" si="1">+E34*F34</f>
        <v>0</v>
      </c>
    </row>
    <row r="35" spans="1:14" hidden="1">
      <c r="A35" s="66" t="s">
        <v>68</v>
      </c>
      <c r="B35" s="66"/>
      <c r="C35" s="66"/>
      <c r="D35" s="66"/>
      <c r="E35" s="16">
        <f>+G30</f>
        <v>0</v>
      </c>
      <c r="F35" s="16">
        <v>3</v>
      </c>
      <c r="G35" s="16">
        <f t="shared" si="1"/>
        <v>0</v>
      </c>
    </row>
    <row r="36" spans="1:14" hidden="1">
      <c r="A36" s="66" t="s">
        <v>69</v>
      </c>
      <c r="B36" s="66"/>
      <c r="C36" s="66"/>
      <c r="D36" s="66"/>
      <c r="E36" s="16">
        <f>+H30</f>
        <v>2</v>
      </c>
      <c r="F36" s="16">
        <v>4</v>
      </c>
      <c r="G36" s="16">
        <f t="shared" si="1"/>
        <v>8</v>
      </c>
    </row>
    <row r="37" spans="1:14" hidden="1">
      <c r="A37" s="66" t="s">
        <v>70</v>
      </c>
      <c r="B37" s="66"/>
      <c r="C37" s="66"/>
      <c r="D37" s="66"/>
      <c r="E37" s="16">
        <f>+I30</f>
        <v>1</v>
      </c>
      <c r="F37" s="16">
        <v>5</v>
      </c>
      <c r="G37" s="16">
        <f t="shared" si="1"/>
        <v>5</v>
      </c>
    </row>
    <row r="38" spans="1:14" hidden="1">
      <c r="A38" s="66" t="s">
        <v>106</v>
      </c>
      <c r="B38" s="66"/>
      <c r="C38" s="66"/>
      <c r="D38" s="66"/>
      <c r="E38" s="16">
        <f>+J30</f>
        <v>1</v>
      </c>
      <c r="F38" s="16">
        <v>6</v>
      </c>
      <c r="G38" s="16">
        <f t="shared" si="1"/>
        <v>6</v>
      </c>
    </row>
    <row r="39" spans="1:14" hidden="1">
      <c r="A39" s="66" t="s">
        <v>107</v>
      </c>
      <c r="B39" s="66"/>
      <c r="C39" s="66"/>
      <c r="D39" s="66"/>
      <c r="E39" s="16">
        <f>+K30</f>
        <v>2</v>
      </c>
      <c r="F39" s="16">
        <v>7</v>
      </c>
      <c r="G39" s="16">
        <f t="shared" si="1"/>
        <v>14</v>
      </c>
    </row>
    <row r="40" spans="1:14" hidden="1">
      <c r="A40" s="66" t="s">
        <v>108</v>
      </c>
      <c r="B40" s="66"/>
      <c r="C40" s="66"/>
      <c r="D40" s="66"/>
      <c r="E40" s="16">
        <f>+L30</f>
        <v>5</v>
      </c>
      <c r="F40" s="16">
        <v>8</v>
      </c>
      <c r="G40" s="16">
        <f t="shared" si="1"/>
        <v>40</v>
      </c>
    </row>
    <row r="41" spans="1:14" hidden="1">
      <c r="A41" s="66" t="s">
        <v>109</v>
      </c>
      <c r="B41" s="66"/>
      <c r="C41" s="66"/>
      <c r="D41" s="66"/>
      <c r="E41" s="16">
        <f>+M30</f>
        <v>5</v>
      </c>
      <c r="F41" s="16">
        <v>9</v>
      </c>
      <c r="G41" s="16">
        <f t="shared" si="1"/>
        <v>45</v>
      </c>
    </row>
    <row r="42" spans="1:14" hidden="1">
      <c r="A42" s="66" t="s">
        <v>110</v>
      </c>
      <c r="B42" s="66"/>
      <c r="C42" s="66"/>
      <c r="D42" s="66"/>
      <c r="E42" s="16">
        <f>+N30</f>
        <v>3</v>
      </c>
      <c r="F42" s="16">
        <v>10</v>
      </c>
      <c r="G42" s="16">
        <f t="shared" si="1"/>
        <v>30</v>
      </c>
    </row>
    <row r="43" spans="1:14" hidden="1">
      <c r="G43" s="16">
        <f>SUM(G33:G42)</f>
        <v>149</v>
      </c>
    </row>
    <row r="44" spans="1:14" ht="15.75" thickBot="1"/>
    <row r="45" spans="1:14" ht="30" customHeight="1">
      <c r="A45" s="95" t="str">
        <f>+IF(G43&gt;=170,"Tiene el perfil de una oportunidad de negocios",IF(G43&gt;=140,"Tiene potencial para ser una oportunidad de Negocio",IF(G43&gt;=100,"Falta claridad para ser una oportunidad de negocios","Deseche la idea")))</f>
        <v>Tiene potencial para ser una oportunidad de Negocio</v>
      </c>
      <c r="B45" s="96"/>
      <c r="C45" s="96"/>
      <c r="D45" s="96"/>
      <c r="E45" s="96"/>
      <c r="F45" s="96"/>
      <c r="G45" s="96"/>
      <c r="H45" s="96"/>
      <c r="I45" s="96"/>
      <c r="J45" s="96"/>
      <c r="K45" s="96"/>
      <c r="L45" s="96"/>
      <c r="M45" s="96"/>
      <c r="N45" s="96"/>
    </row>
    <row r="79" spans="1:1" hidden="1"/>
    <row r="80" spans="1:1" hidden="1">
      <c r="A80" s="6">
        <v>1</v>
      </c>
    </row>
    <row r="81" spans="1:1" hidden="1">
      <c r="A81" s="6">
        <v>0</v>
      </c>
    </row>
    <row r="82" spans="1:1" hidden="1"/>
    <row r="83" spans="1:1" hidden="1"/>
  </sheetData>
  <sheetProtection algorithmName="SHA-512" hashValue="t9HRV2bSpAtADfHf0ClmELKQlWwYfzCuWkrko0BebCzZD1ptQKBtT3UU9vZT0Eoy7X5w4AFzeCVQjme6RY9ugA==" saltValue="0SnAakakqV8dZTZEO/sizg==" spinCount="100000" sheet="1" objects="1" scenarios="1"/>
  <mergeCells count="40">
    <mergeCell ref="A45:N45"/>
    <mergeCell ref="E8:I8"/>
    <mergeCell ref="A10:D10"/>
    <mergeCell ref="A36:D36"/>
    <mergeCell ref="O10:P29"/>
    <mergeCell ref="A25:D25"/>
    <mergeCell ref="A26:D26"/>
    <mergeCell ref="A27:D27"/>
    <mergeCell ref="A28:D28"/>
    <mergeCell ref="A29:D29"/>
    <mergeCell ref="A12:D12"/>
    <mergeCell ref="A13:D13"/>
    <mergeCell ref="A14:D14"/>
    <mergeCell ref="A15:D15"/>
    <mergeCell ref="J8:N8"/>
    <mergeCell ref="A16:D16"/>
    <mergeCell ref="A11:D11"/>
    <mergeCell ref="A40:D40"/>
    <mergeCell ref="A41:D41"/>
    <mergeCell ref="A1:N1"/>
    <mergeCell ref="A6:N6"/>
    <mergeCell ref="A20:D20"/>
    <mergeCell ref="A21:D21"/>
    <mergeCell ref="A22:D22"/>
    <mergeCell ref="A9:D9"/>
    <mergeCell ref="A3:N4"/>
    <mergeCell ref="A42:D42"/>
    <mergeCell ref="A17:D17"/>
    <mergeCell ref="A18:D18"/>
    <mergeCell ref="A19:D19"/>
    <mergeCell ref="A38:D38"/>
    <mergeCell ref="A39:D39"/>
    <mergeCell ref="A37:D37"/>
    <mergeCell ref="A33:D33"/>
    <mergeCell ref="A34:D34"/>
    <mergeCell ref="A35:D35"/>
    <mergeCell ref="A30:D30"/>
    <mergeCell ref="A31:N31"/>
    <mergeCell ref="A23:D23"/>
    <mergeCell ref="A24:D24"/>
  </mergeCells>
  <dataValidations count="1">
    <dataValidation type="list" allowBlank="1" showInputMessage="1" showErrorMessage="1" sqref="E10:N29" xr:uid="{BF72296F-C283-428E-8F65-D5E1DED1447C}">
      <formula1>$A$80:$A$81</formula1>
    </dataValidation>
  </dataValidation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dimension ref="A1:K1048566"/>
  <sheetViews>
    <sheetView showGridLines="0" tabSelected="1" workbookViewId="0">
      <selection activeCell="H12" sqref="H12"/>
    </sheetView>
  </sheetViews>
  <sheetFormatPr defaultColWidth="11.42578125" defaultRowHeight="15"/>
  <cols>
    <col min="1" max="1" width="11.42578125" style="6" customWidth="1"/>
    <col min="2" max="6" width="11.42578125" style="6"/>
    <col min="7" max="7" width="15.85546875" style="6" customWidth="1"/>
    <col min="8" max="8" width="14" style="6" customWidth="1"/>
    <col min="9" max="9" width="11.42578125" style="6"/>
    <col min="10" max="10" width="0" style="6" hidden="1" customWidth="1"/>
    <col min="11" max="11" width="11.85546875" style="6" hidden="1" customWidth="1"/>
    <col min="12" max="12" width="0" style="6" hidden="1" customWidth="1"/>
    <col min="13" max="16384" width="11.42578125" style="6"/>
  </cols>
  <sheetData>
    <row r="1" spans="1:11" ht="21">
      <c r="A1" s="65" t="s">
        <v>111</v>
      </c>
      <c r="B1" s="65"/>
      <c r="C1" s="65"/>
      <c r="D1" s="65"/>
      <c r="E1" s="65"/>
      <c r="F1" s="65"/>
      <c r="G1" s="65"/>
      <c r="H1" s="65"/>
      <c r="I1" s="65"/>
    </row>
    <row r="2" spans="1:11" ht="15.75" thickBot="1">
      <c r="A2" s="13"/>
      <c r="B2" s="13"/>
      <c r="C2" s="13"/>
    </row>
    <row r="3" spans="1:11" ht="21" customHeight="1">
      <c r="A3" s="95" t="str">
        <f>+'Parte 2 Ejercicio'!A47</f>
        <v>Local destinado a la fabricacion y la venta de arepas con variedad de opciones a escoger con servicio a domicilio.</v>
      </c>
      <c r="B3" s="96"/>
      <c r="C3" s="96"/>
      <c r="D3" s="96"/>
      <c r="E3" s="96"/>
      <c r="F3" s="96"/>
      <c r="G3" s="96"/>
      <c r="H3" s="96"/>
      <c r="I3" s="96"/>
    </row>
    <row r="4" spans="1:11" ht="21" customHeight="1">
      <c r="A4" s="97"/>
      <c r="B4" s="98"/>
      <c r="C4" s="98"/>
      <c r="D4" s="98"/>
      <c r="E4" s="98"/>
      <c r="F4" s="98"/>
      <c r="G4" s="98"/>
      <c r="H4" s="98"/>
      <c r="I4" s="98"/>
    </row>
    <row r="6" spans="1:11">
      <c r="A6" s="106" t="s">
        <v>112</v>
      </c>
      <c r="B6" s="107"/>
      <c r="C6" s="107"/>
      <c r="D6" s="107"/>
      <c r="E6" s="107"/>
      <c r="F6" s="107"/>
      <c r="G6" s="108"/>
      <c r="H6" s="26" t="s">
        <v>113</v>
      </c>
    </row>
    <row r="7" spans="1:11">
      <c r="A7" s="102" t="s">
        <v>114</v>
      </c>
      <c r="B7" s="102"/>
      <c r="C7" s="102"/>
      <c r="D7" s="102"/>
      <c r="E7" s="102"/>
      <c r="F7" s="102"/>
      <c r="G7" s="102"/>
      <c r="H7" s="28" t="s">
        <v>115</v>
      </c>
      <c r="K7" s="16">
        <f>+IF(H7="SI",1,0)</f>
        <v>1</v>
      </c>
    </row>
    <row r="8" spans="1:11">
      <c r="A8" s="102" t="s">
        <v>116</v>
      </c>
      <c r="B8" s="102"/>
      <c r="C8" s="102"/>
      <c r="D8" s="102"/>
      <c r="E8" s="102"/>
      <c r="F8" s="102"/>
      <c r="G8" s="102"/>
      <c r="H8" s="28" t="s">
        <v>115</v>
      </c>
      <c r="K8" s="16">
        <f t="shared" ref="K8:K12" si="0">+IF(H8="SI",1,0)</f>
        <v>1</v>
      </c>
    </row>
    <row r="9" spans="1:11">
      <c r="A9" s="102" t="s">
        <v>117</v>
      </c>
      <c r="B9" s="102"/>
      <c r="C9" s="102"/>
      <c r="D9" s="102"/>
      <c r="E9" s="102"/>
      <c r="F9" s="102"/>
      <c r="G9" s="102"/>
      <c r="H9" s="28" t="s">
        <v>115</v>
      </c>
      <c r="K9" s="16">
        <f t="shared" si="0"/>
        <v>1</v>
      </c>
    </row>
    <row r="10" spans="1:11">
      <c r="A10" s="102" t="s">
        <v>118</v>
      </c>
      <c r="B10" s="102"/>
      <c r="C10" s="102"/>
      <c r="D10" s="102"/>
      <c r="E10" s="102"/>
      <c r="F10" s="102"/>
      <c r="G10" s="102"/>
      <c r="H10" s="28" t="s">
        <v>119</v>
      </c>
      <c r="K10" s="16">
        <f t="shared" si="0"/>
        <v>0</v>
      </c>
    </row>
    <row r="11" spans="1:11">
      <c r="A11" s="102" t="s">
        <v>120</v>
      </c>
      <c r="B11" s="102"/>
      <c r="C11" s="102"/>
      <c r="D11" s="102"/>
      <c r="E11" s="102"/>
      <c r="F11" s="102"/>
      <c r="G11" s="102"/>
      <c r="H11" s="28" t="s">
        <v>115</v>
      </c>
      <c r="K11" s="16">
        <f t="shared" si="0"/>
        <v>1</v>
      </c>
    </row>
    <row r="12" spans="1:11">
      <c r="A12" s="102" t="s">
        <v>121</v>
      </c>
      <c r="B12" s="102"/>
      <c r="C12" s="102"/>
      <c r="D12" s="102"/>
      <c r="E12" s="102"/>
      <c r="F12" s="102"/>
      <c r="G12" s="102"/>
      <c r="H12" s="28" t="s">
        <v>115</v>
      </c>
      <c r="K12" s="16">
        <f t="shared" si="0"/>
        <v>1</v>
      </c>
    </row>
    <row r="13" spans="1:11">
      <c r="K13" s="16">
        <f>SUM(K7:K12)</f>
        <v>5</v>
      </c>
    </row>
    <row r="15" spans="1:11" ht="15.75" thickBot="1"/>
    <row r="16" spans="1:11" ht="32.25" customHeight="1">
      <c r="A16" s="103" t="str">
        <f>+IF(K13=6,"Tiene claro la idea de negocio","Le falta claridad y profundización a la idea de negocio")</f>
        <v>Le falta claridad y profundización a la idea de negocio</v>
      </c>
      <c r="B16" s="104"/>
      <c r="C16" s="104"/>
      <c r="D16" s="104"/>
      <c r="E16" s="104"/>
      <c r="F16" s="104"/>
      <c r="G16" s="104"/>
      <c r="H16" s="105"/>
      <c r="I16" s="27"/>
      <c r="J16" s="27"/>
      <c r="K16" s="27"/>
    </row>
    <row r="17" spans="1:11">
      <c r="A17" s="27"/>
      <c r="B17" s="27"/>
      <c r="C17" s="27"/>
      <c r="D17" s="27"/>
      <c r="E17" s="27"/>
      <c r="F17" s="27"/>
      <c r="G17" s="27"/>
      <c r="H17" s="27"/>
      <c r="I17" s="27"/>
      <c r="J17" s="27"/>
      <c r="K17" s="27"/>
    </row>
    <row r="18" spans="1:11">
      <c r="A18" s="27"/>
      <c r="B18" s="27"/>
      <c r="C18" s="27"/>
      <c r="D18" s="27"/>
      <c r="E18" s="27"/>
      <c r="F18" s="27"/>
      <c r="G18" s="27"/>
      <c r="H18" s="27"/>
      <c r="I18" s="27"/>
      <c r="J18" s="27"/>
      <c r="K18" s="27"/>
    </row>
    <row r="1048565" spans="8:8">
      <c r="H1048565" s="6" t="s">
        <v>115</v>
      </c>
    </row>
    <row r="1048566" spans="8:8">
      <c r="H1048566" s="6" t="s">
        <v>119</v>
      </c>
    </row>
  </sheetData>
  <sheetProtection algorithmName="SHA-512" hashValue="gjUHPxBfbIFZtCrXzoJ5aN5cEMEQ6Cm6hGK1hdkYbyAznB5ScWs+J0HwzoWxiV9ztAolINg5zTivcYkBmLLvsA==" saltValue="j2dYA2dZk5bc/M5IVmc17A==" spinCount="100000" sheet="1" objects="1" scenarios="1"/>
  <mergeCells count="10">
    <mergeCell ref="A11:G11"/>
    <mergeCell ref="A12:G12"/>
    <mergeCell ref="A16:H16"/>
    <mergeCell ref="A1:I1"/>
    <mergeCell ref="A3:I4"/>
    <mergeCell ref="A6:G6"/>
    <mergeCell ref="A7:G7"/>
    <mergeCell ref="A8:G8"/>
    <mergeCell ref="A9:G9"/>
    <mergeCell ref="A10:G10"/>
  </mergeCells>
  <dataValidations count="1">
    <dataValidation type="list" allowBlank="1" showInputMessage="1" showErrorMessage="1" sqref="H7:H12" xr:uid="{00000000-0002-0000-0700-000000000000}">
      <formula1>$H$1048565:$H$1048566</formula1>
    </dataValidation>
  </dataValidation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1FF07-7910-44FA-9F76-772F20B4F01A}">
  <sheetPr codeName="Hoja9">
    <tabColor rgb="FF92D050"/>
  </sheetPr>
  <dimension ref="A1:A26"/>
  <sheetViews>
    <sheetView showGridLines="0" workbookViewId="0">
      <selection activeCell="A8" sqref="A8"/>
    </sheetView>
  </sheetViews>
  <sheetFormatPr defaultColWidth="11.42578125" defaultRowHeight="18"/>
  <cols>
    <col min="1" max="1" width="123.7109375" style="31" customWidth="1"/>
    <col min="2" max="16384" width="11.42578125" style="31"/>
  </cols>
  <sheetData>
    <row r="1" spans="1:1" ht="26.25">
      <c r="A1" s="30" t="s">
        <v>122</v>
      </c>
    </row>
    <row r="3" spans="1:1">
      <c r="A3" s="31" t="s">
        <v>123</v>
      </c>
    </row>
    <row r="4" spans="1:1" s="33" customFormat="1" ht="24" customHeight="1">
      <c r="A4" s="36" t="str">
        <f>+CONCATENATE(Participantes!A10,Participantes!$K$2,Participantes!B10,Participantes!$K$2,Participantes!C10,Participantes!$K$2,Participantes!E10)</f>
        <v>Juan David Cerquera Salazar  -- 1084922499  -- Análisis y desarrollo de software  -- MAÑANA</v>
      </c>
    </row>
    <row r="5" spans="1:1" s="33" customFormat="1" ht="24" customHeight="1">
      <c r="A5" s="37" t="str">
        <f>+CONCATENATE(Participantes!A11,Participantes!$K$2,Participantes!B11,Participantes!$K$2,Participantes!C11,Participantes!$K$2,Participantes!E11)</f>
        <v>Jhon Alexander Corredor Medina  -- 1081398776  -- Análisis y desarrollo de software  -- MAÑANA</v>
      </c>
    </row>
    <row r="6" spans="1:1" s="33" customFormat="1" ht="24" customHeight="1">
      <c r="A6" s="38" t="str">
        <f>+CONCATENATE(Participantes!A12,Participantes!$K$2,Participantes!B12,Participantes!$K$2,Participantes!C12,Participantes!$K$2,Participantes!E12)</f>
        <v xml:space="preserve">  --   --   -- </v>
      </c>
    </row>
    <row r="8" spans="1:1">
      <c r="A8" s="32" t="s">
        <v>124</v>
      </c>
    </row>
    <row r="9" spans="1:1" ht="18.75" thickBot="1">
      <c r="A9" s="33"/>
    </row>
    <row r="10" spans="1:1" ht="57" customHeight="1">
      <c r="A10" s="34" t="str">
        <f>+'Parte 2 Ejercicio'!A47</f>
        <v>Local destinado a la fabricacion y la venta de arepas con variedad de opciones a escoger con servicio a domicilio.</v>
      </c>
    </row>
    <row r="11" spans="1:1">
      <c r="A11" s="33"/>
    </row>
    <row r="12" spans="1:1">
      <c r="A12" s="32" t="s">
        <v>125</v>
      </c>
    </row>
    <row r="13" spans="1:1" ht="18.75" thickBot="1">
      <c r="A13" s="33"/>
    </row>
    <row r="14" spans="1:1" ht="36">
      <c r="A14" s="29" t="str">
        <f>+'Parte 3 Autoevaluacion'!A24</f>
        <v>Usted tiene una Idea de Negocio que le interesa realmente. Siga analizándola</v>
      </c>
    </row>
    <row r="15" spans="1:1">
      <c r="A15" s="33"/>
    </row>
    <row r="16" spans="1:1">
      <c r="A16" s="32" t="s">
        <v>126</v>
      </c>
    </row>
    <row r="17" spans="1:1" ht="18.75" thickBot="1">
      <c r="A17" s="33"/>
    </row>
    <row r="18" spans="1:1" ht="30.75" customHeight="1">
      <c r="A18" s="29" t="str">
        <f>+'Parte 4 Atributos Idea'!A26</f>
        <v>Tiene usted lo que aparentemente puede ser una Idea de Negocio, pero debe desarrollar un poco mas el concepto. Explore los items con menor puntuación</v>
      </c>
    </row>
    <row r="19" spans="1:1">
      <c r="A19" s="33"/>
    </row>
    <row r="20" spans="1:1" ht="36">
      <c r="A20" s="32" t="s">
        <v>127</v>
      </c>
    </row>
    <row r="21" spans="1:1" ht="18.75" thickBot="1">
      <c r="A21" s="33"/>
    </row>
    <row r="22" spans="1:1" ht="30" customHeight="1">
      <c r="A22" s="29" t="str">
        <f>+'Parte 5 Oportunidad de Negocios'!A45</f>
        <v>Tiene potencial para ser una oportunidad de Negocio</v>
      </c>
    </row>
    <row r="23" spans="1:1">
      <c r="A23" s="33"/>
    </row>
    <row r="24" spans="1:1" ht="36">
      <c r="A24" s="32" t="s">
        <v>128</v>
      </c>
    </row>
    <row r="25" spans="1:1" ht="18.75" thickBot="1">
      <c r="A25" s="33"/>
    </row>
    <row r="26" spans="1:1" ht="30.75" customHeight="1">
      <c r="A26" s="29" t="str">
        <f>+'Parte 6 Criterios'!A16</f>
        <v>Le falta claridad y profundización a la idea de negocio</v>
      </c>
    </row>
  </sheetData>
  <sheetProtection algorithmName="SHA-512" hashValue="GAHJAajpnDU97UVtkht2h5osDJvyWBpFQYvMr//39A2Ni6NxNg1xMQIW5e7wpqYYGveq8KMqWS/u6lAeDP/ASA==" saltValue="C++jDpEgrapT2mSm3iTqlw==" spinCount="100000" sheet="1" objects="1" scenarios="1"/>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FC0D97658305D43812295FA3F666EC7" ma:contentTypeVersion="12" ma:contentTypeDescription="Create a new document." ma:contentTypeScope="" ma:versionID="56dca00bae318a96f733401b9acc7043">
  <xsd:schema xmlns:xsd="http://www.w3.org/2001/XMLSchema" xmlns:xs="http://www.w3.org/2001/XMLSchema" xmlns:p="http://schemas.microsoft.com/office/2006/metadata/properties" xmlns:ns2="b76dc551-e876-47c7-8b27-a6f5d672dbf5" xmlns:ns3="3ab2cd36-37e9-45c8-b0a5-6148beac9a1a" targetNamespace="http://schemas.microsoft.com/office/2006/metadata/properties" ma:root="true" ma:fieldsID="74a44fefa24978b9f5f29815c6465c21" ns2:_="" ns3:_="">
    <xsd:import namespace="b76dc551-e876-47c7-8b27-a6f5d672dbf5"/>
    <xsd:import namespace="3ab2cd36-37e9-45c8-b0a5-6148beac9a1a"/>
    <xsd:element name="properties">
      <xsd:complexType>
        <xsd:sequence>
          <xsd:element name="documentManagement">
            <xsd:complexType>
              <xsd:all>
                <xsd:element ref="ns2:ReferenceId" minOccurs="0"/>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6dc551-e876-47c7-8b27-a6f5d672dbf5"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d33c8c81-5745-4931-bcc4-c2aeafe86780" ma:termSetId="09814cd3-568e-fe90-9814-8d621ff8fb84" ma:anchorId="fba54fb3-c3e1-fe81-a776-ca4b69148c4d" ma:open="true" ma:isKeyword="false">
      <xsd:complexType>
        <xsd:sequence>
          <xsd:element ref="pc:Terms" minOccurs="0" maxOccurs="1"/>
        </xsd:sequence>
      </xsd:complex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ab2cd36-37e9-45c8-b0a5-6148beac9a1a"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c23dcaad-923a-4dda-a2f2-fd57bb35b719}" ma:internalName="TaxCatchAll" ma:showField="CatchAllData" ma:web="3ab2cd36-37e9-45c8-b0a5-6148beac9a1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ReferenceId xmlns="b76dc551-e876-47c7-8b27-a6f5d672dbf5" xsi:nil="true"/>
    <TaxCatchAll xmlns="3ab2cd36-37e9-45c8-b0a5-6148beac9a1a" xsi:nil="true"/>
    <lcf76f155ced4ddcb4097134ff3c332f xmlns="b76dc551-e876-47c7-8b27-a6f5d672dbf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9789202-7418-49B4-B779-39F45D4E4F7B}"/>
</file>

<file path=customXml/itemProps2.xml><?xml version="1.0" encoding="utf-8"?>
<ds:datastoreItem xmlns:ds="http://schemas.openxmlformats.org/officeDocument/2006/customXml" ds:itemID="{8814019B-8B48-4B7F-97AE-5437A8E94620}"/>
</file>

<file path=customXml/itemProps3.xml><?xml version="1.0" encoding="utf-8"?>
<ds:datastoreItem xmlns:ds="http://schemas.openxmlformats.org/officeDocument/2006/customXml" ds:itemID="{5EEB8AF4-1A6B-475F-A523-70B5EB60597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ALEJO</dc:creator>
  <cp:keywords/>
  <dc:description/>
  <cp:lastModifiedBy/>
  <cp:revision/>
  <dcterms:created xsi:type="dcterms:W3CDTF">2015-03-20T15:20:54Z</dcterms:created>
  <dcterms:modified xsi:type="dcterms:W3CDTF">2024-07-27T16:16:07Z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0x010100CFC0D97658305D43812295FA3F666EC7</vt:lpwstr>
  </property>
  <property fmtid="{D5CDD505-2E9C-101B-9397-08002B2CF9AE}" pid="3" name="MSIP_Label_fc111285-cafa-4fc9-8a9a-bd902089b24f_Enabled">
    <vt:lpwstr>true</vt:lpwstr>
  </property>
  <property fmtid="{D5CDD505-2E9C-101B-9397-08002B2CF9AE}" pid="4" name="MSIP_Label_fc111285-cafa-4fc9-8a9a-bd902089b24f_SetDate">
    <vt:lpwstr>2024-05-20T17:37:20Z</vt:lpwstr>
  </property>
  <property fmtid="{D5CDD505-2E9C-101B-9397-08002B2CF9AE}" pid="5" name="MSIP_Label_fc111285-cafa-4fc9-8a9a-bd902089b24f_Method">
    <vt:lpwstr>Privileged</vt:lpwstr>
  </property>
  <property fmtid="{D5CDD505-2E9C-101B-9397-08002B2CF9AE}" pid="6" name="MSIP_Label_fc111285-cafa-4fc9-8a9a-bd902089b24f_Name">
    <vt:lpwstr>Public</vt:lpwstr>
  </property>
  <property fmtid="{D5CDD505-2E9C-101B-9397-08002B2CF9AE}" pid="7" name="MSIP_Label_fc111285-cafa-4fc9-8a9a-bd902089b24f_SiteId">
    <vt:lpwstr>cbc2c381-2f2e-4d93-91d1-506c9316ace7</vt:lpwstr>
  </property>
  <property fmtid="{D5CDD505-2E9C-101B-9397-08002B2CF9AE}" pid="8" name="MSIP_Label_fc111285-cafa-4fc9-8a9a-bd902089b24f_ActionId">
    <vt:lpwstr>ed31b030-fcfe-4313-aedd-64af7b99ee96</vt:lpwstr>
  </property>
  <property fmtid="{D5CDD505-2E9C-101B-9397-08002B2CF9AE}" pid="9" name="MSIP_Label_fc111285-cafa-4fc9-8a9a-bd902089b24f_ContentBits">
    <vt:lpwstr>0</vt:lpwstr>
  </property>
  <property fmtid="{D5CDD505-2E9C-101B-9397-08002B2CF9AE}" pid="10" name="MediaServiceImageTags">
    <vt:lpwstr/>
  </property>
  <property fmtid="{D5CDD505-2E9C-101B-9397-08002B2CF9AE}" pid="11" name="Order">
    <vt:r8>2100</vt:r8>
  </property>
  <property fmtid="{D5CDD505-2E9C-101B-9397-08002B2CF9AE}" pid="12" name="xd_Signature">
    <vt:bool>false</vt:bool>
  </property>
  <property fmtid="{D5CDD505-2E9C-101B-9397-08002B2CF9AE}" pid="13" name="xd_ProgID">
    <vt:lpwstr/>
  </property>
  <property fmtid="{D5CDD505-2E9C-101B-9397-08002B2CF9AE}" pid="14" name="_SourceUrl">
    <vt:lpwstr/>
  </property>
  <property fmtid="{D5CDD505-2E9C-101B-9397-08002B2CF9AE}" pid="15" name="_SharedFileIndex">
    <vt:lpwstr/>
  </property>
  <property fmtid="{D5CDD505-2E9C-101B-9397-08002B2CF9AE}" pid="16" name="ComplianceAssetId">
    <vt:lpwstr/>
  </property>
  <property fmtid="{D5CDD505-2E9C-101B-9397-08002B2CF9AE}" pid="17" name="TemplateUrl">
    <vt:lpwstr/>
  </property>
  <property fmtid="{D5CDD505-2E9C-101B-9397-08002B2CF9AE}" pid="18" name="_ExtendedDescription">
    <vt:lpwstr/>
  </property>
  <property fmtid="{D5CDD505-2E9C-101B-9397-08002B2CF9AE}" pid="19" name="TriggerFlowInfo">
    <vt:lpwstr/>
  </property>
</Properties>
</file>