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rowth\Portfolio Project\Datasets\"/>
    </mc:Choice>
  </mc:AlternateContent>
  <xr:revisionPtr revIDLastSave="0" documentId="13_ncr:1_{60A19337-888D-4AAD-88F3-1BA97612FEC4}" xr6:coauthVersionLast="47" xr6:coauthVersionMax="47" xr10:uidLastSave="{00000000-0000-0000-0000-000000000000}"/>
  <bookViews>
    <workbookView xWindow="-120" yWindow="-120" windowWidth="20730" windowHeight="11040" xr2:uid="{9E7775A7-861E-4DE6-8652-F5CB18AE161F}"/>
  </bookViews>
  <sheets>
    <sheet name="DATA" sheetId="6" r:id="rId1"/>
    <sheet name="GDP" sheetId="1" r:id="rId2"/>
    <sheet name="Distance" sheetId="2" r:id="rId3"/>
    <sheet name="Frontiers" sheetId="3" r:id="rId4"/>
    <sheet name="Simulation" sheetId="4" r:id="rId5"/>
    <sheet name="Trade Flow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6" l="1"/>
  <c r="B3" i="6"/>
  <c r="C3" i="6"/>
  <c r="D3" i="6"/>
  <c r="E3" i="6"/>
  <c r="F3" i="6"/>
  <c r="G3" i="6"/>
  <c r="A4" i="6"/>
  <c r="B4" i="6"/>
  <c r="C4" i="6"/>
  <c r="D4" i="6"/>
  <c r="E4" i="6"/>
  <c r="F4" i="6"/>
  <c r="G4" i="6"/>
  <c r="A5" i="6"/>
  <c r="B5" i="6"/>
  <c r="C5" i="6"/>
  <c r="D5" i="6"/>
  <c r="E5" i="6"/>
  <c r="F5" i="6"/>
  <c r="G5" i="6"/>
  <c r="A6" i="6"/>
  <c r="B6" i="6"/>
  <c r="C6" i="6"/>
  <c r="D6" i="6"/>
  <c r="E6" i="6"/>
  <c r="F6" i="6"/>
  <c r="G6" i="6"/>
  <c r="A7" i="6"/>
  <c r="B7" i="6"/>
  <c r="C7" i="6"/>
  <c r="D7" i="6"/>
  <c r="E7" i="6"/>
  <c r="F7" i="6"/>
  <c r="G7" i="6"/>
  <c r="A8" i="6"/>
  <c r="B8" i="6"/>
  <c r="C8" i="6"/>
  <c r="D8" i="6"/>
  <c r="E8" i="6"/>
  <c r="F8" i="6"/>
  <c r="G8" i="6"/>
  <c r="A9" i="6"/>
  <c r="B9" i="6"/>
  <c r="C9" i="6"/>
  <c r="D9" i="6"/>
  <c r="E9" i="6"/>
  <c r="F9" i="6"/>
  <c r="G9" i="6"/>
  <c r="A10" i="6"/>
  <c r="B10" i="6"/>
  <c r="C10" i="6"/>
  <c r="D10" i="6"/>
  <c r="E10" i="6"/>
  <c r="F10" i="6"/>
  <c r="G10" i="6"/>
  <c r="A11" i="6"/>
  <c r="B11" i="6"/>
  <c r="C11" i="6"/>
  <c r="D11" i="6"/>
  <c r="E11" i="6"/>
  <c r="F11" i="6"/>
  <c r="G11" i="6"/>
  <c r="A12" i="6"/>
  <c r="B12" i="6"/>
  <c r="C12" i="6"/>
  <c r="D12" i="6"/>
  <c r="E12" i="6"/>
  <c r="F12" i="6"/>
  <c r="G12" i="6"/>
  <c r="A13" i="6"/>
  <c r="B13" i="6"/>
  <c r="C13" i="6"/>
  <c r="D13" i="6"/>
  <c r="E13" i="6"/>
  <c r="F13" i="6"/>
  <c r="G13" i="6"/>
  <c r="A14" i="6"/>
  <c r="B14" i="6"/>
  <c r="C14" i="6"/>
  <c r="D14" i="6"/>
  <c r="E14" i="6"/>
  <c r="F14" i="6"/>
  <c r="G14" i="6"/>
  <c r="A15" i="6"/>
  <c r="B15" i="6"/>
  <c r="C15" i="6"/>
  <c r="D15" i="6"/>
  <c r="E15" i="6"/>
  <c r="F15" i="6"/>
  <c r="G15" i="6"/>
  <c r="A16" i="6"/>
  <c r="B16" i="6"/>
  <c r="C16" i="6"/>
  <c r="D16" i="6"/>
  <c r="E16" i="6"/>
  <c r="F16" i="6"/>
  <c r="G16" i="6"/>
  <c r="A17" i="6"/>
  <c r="B17" i="6"/>
  <c r="C17" i="6"/>
  <c r="D17" i="6"/>
  <c r="E17" i="6"/>
  <c r="F17" i="6"/>
  <c r="G17" i="6"/>
  <c r="A18" i="6"/>
  <c r="B18" i="6"/>
  <c r="C18" i="6"/>
  <c r="D18" i="6"/>
  <c r="E18" i="6"/>
  <c r="F18" i="6"/>
  <c r="G18" i="6"/>
  <c r="A19" i="6"/>
  <c r="B19" i="6"/>
  <c r="C19" i="6"/>
  <c r="D19" i="6"/>
  <c r="E19" i="6"/>
  <c r="F19" i="6"/>
  <c r="G19" i="6"/>
  <c r="A20" i="6"/>
  <c r="B20" i="6"/>
  <c r="C20" i="6"/>
  <c r="D20" i="6"/>
  <c r="E20" i="6"/>
  <c r="F20" i="6"/>
  <c r="G20" i="6"/>
  <c r="A21" i="6"/>
  <c r="B21" i="6"/>
  <c r="C21" i="6"/>
  <c r="D21" i="6"/>
  <c r="E21" i="6"/>
  <c r="F21" i="6"/>
  <c r="G21" i="6"/>
  <c r="A22" i="6"/>
  <c r="B22" i="6"/>
  <c r="C22" i="6"/>
  <c r="D22" i="6"/>
  <c r="E22" i="6"/>
  <c r="F22" i="6"/>
  <c r="G22" i="6"/>
  <c r="A23" i="6"/>
  <c r="B23" i="6"/>
  <c r="C23" i="6"/>
  <c r="D23" i="6"/>
  <c r="E23" i="6"/>
  <c r="F23" i="6"/>
  <c r="G23" i="6"/>
  <c r="A24" i="6"/>
  <c r="B24" i="6"/>
  <c r="C24" i="6"/>
  <c r="D24" i="6"/>
  <c r="E24" i="6"/>
  <c r="F24" i="6"/>
  <c r="G24" i="6"/>
  <c r="A25" i="6"/>
  <c r="B25" i="6"/>
  <c r="C25" i="6"/>
  <c r="D25" i="6"/>
  <c r="E25" i="6"/>
  <c r="F25" i="6"/>
  <c r="G25" i="6"/>
  <c r="A26" i="6"/>
  <c r="B26" i="6"/>
  <c r="C26" i="6"/>
  <c r="D26" i="6"/>
  <c r="E26" i="6"/>
  <c r="F26" i="6"/>
  <c r="G26" i="6"/>
  <c r="A27" i="6"/>
  <c r="B27" i="6"/>
  <c r="C27" i="6"/>
  <c r="D27" i="6"/>
  <c r="E27" i="6"/>
  <c r="F27" i="6"/>
  <c r="G27" i="6"/>
  <c r="A28" i="6"/>
  <c r="B28" i="6"/>
  <c r="C28" i="6"/>
  <c r="D28" i="6"/>
  <c r="E28" i="6"/>
  <c r="F28" i="6"/>
  <c r="G28" i="6"/>
  <c r="A29" i="6"/>
  <c r="B29" i="6"/>
  <c r="C29" i="6"/>
  <c r="D29" i="6"/>
  <c r="E29" i="6"/>
  <c r="F29" i="6"/>
  <c r="G29" i="6"/>
  <c r="A30" i="6"/>
  <c r="B30" i="6"/>
  <c r="C30" i="6"/>
  <c r="D30" i="6"/>
  <c r="E30" i="6"/>
  <c r="F30" i="6"/>
  <c r="G30" i="6"/>
  <c r="A31" i="6"/>
  <c r="B31" i="6"/>
  <c r="C31" i="6"/>
  <c r="D31" i="6"/>
  <c r="E31" i="6"/>
  <c r="F31" i="6"/>
  <c r="G31" i="6"/>
  <c r="A32" i="6"/>
  <c r="B32" i="6"/>
  <c r="C32" i="6"/>
  <c r="D32" i="6"/>
  <c r="E32" i="6"/>
  <c r="F32" i="6"/>
  <c r="G32" i="6"/>
  <c r="A33" i="6"/>
  <c r="B33" i="6"/>
  <c r="C33" i="6"/>
  <c r="D33" i="6"/>
  <c r="E33" i="6"/>
  <c r="F33" i="6"/>
  <c r="G33" i="6"/>
  <c r="A34" i="6"/>
  <c r="B34" i="6"/>
  <c r="C34" i="6"/>
  <c r="D34" i="6"/>
  <c r="E34" i="6"/>
  <c r="F34" i="6"/>
  <c r="G34" i="6"/>
  <c r="A35" i="6"/>
  <c r="B35" i="6"/>
  <c r="C35" i="6"/>
  <c r="D35" i="6"/>
  <c r="E35" i="6"/>
  <c r="F35" i="6"/>
  <c r="G35" i="6"/>
  <c r="A36" i="6"/>
  <c r="B36" i="6"/>
  <c r="C36" i="6"/>
  <c r="D36" i="6"/>
  <c r="E36" i="6"/>
  <c r="F36" i="6"/>
  <c r="G36" i="6"/>
  <c r="A37" i="6"/>
  <c r="B37" i="6"/>
  <c r="C37" i="6"/>
  <c r="D37" i="6"/>
  <c r="E37" i="6"/>
  <c r="F37" i="6"/>
  <c r="G37" i="6"/>
  <c r="E2" i="6"/>
  <c r="F2" i="6"/>
  <c r="G2" i="6"/>
  <c r="D2" i="6"/>
  <c r="C2" i="6"/>
  <c r="B2" i="6"/>
  <c r="A2" i="6"/>
  <c r="B1" i="5" a="1"/>
  <c r="B1" i="5" s="1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2" i="4"/>
  <c r="C3" i="4"/>
  <c r="C4" i="4"/>
  <c r="G4" i="4" s="1"/>
  <c r="L4" i="4" s="1"/>
  <c r="C5" i="4"/>
  <c r="C6" i="4"/>
  <c r="C7" i="4"/>
  <c r="G7" i="4" s="1"/>
  <c r="L7" i="4" s="1"/>
  <c r="C8" i="4"/>
  <c r="G8" i="4" s="1"/>
  <c r="L8" i="4" s="1"/>
  <c r="C9" i="4"/>
  <c r="G9" i="4" s="1"/>
  <c r="L9" i="4" s="1"/>
  <c r="C10" i="4"/>
  <c r="G10" i="4" s="1"/>
  <c r="L10" i="4" s="1"/>
  <c r="C11" i="4"/>
  <c r="G11" i="4" s="1"/>
  <c r="L11" i="4" s="1"/>
  <c r="C12" i="4"/>
  <c r="G12" i="4" s="1"/>
  <c r="L12" i="4" s="1"/>
  <c r="C13" i="4"/>
  <c r="C14" i="4"/>
  <c r="C15" i="4"/>
  <c r="G15" i="4" s="1"/>
  <c r="L15" i="4" s="1"/>
  <c r="C16" i="4"/>
  <c r="G16" i="4" s="1"/>
  <c r="L16" i="4" s="1"/>
  <c r="C17" i="4"/>
  <c r="G17" i="4" s="1"/>
  <c r="L17" i="4" s="1"/>
  <c r="C18" i="4"/>
  <c r="G18" i="4" s="1"/>
  <c r="L18" i="4" s="1"/>
  <c r="C19" i="4"/>
  <c r="G19" i="4" s="1"/>
  <c r="L19" i="4" s="1"/>
  <c r="C20" i="4"/>
  <c r="G20" i="4" s="1"/>
  <c r="L20" i="4" s="1"/>
  <c r="C21" i="4"/>
  <c r="C22" i="4"/>
  <c r="C23" i="4"/>
  <c r="G23" i="4" s="1"/>
  <c r="L23" i="4" s="1"/>
  <c r="C24" i="4"/>
  <c r="G24" i="4" s="1"/>
  <c r="L24" i="4" s="1"/>
  <c r="C25" i="4"/>
  <c r="G25" i="4" s="1"/>
  <c r="L25" i="4" s="1"/>
  <c r="C26" i="4"/>
  <c r="G26" i="4" s="1"/>
  <c r="L26" i="4" s="1"/>
  <c r="C27" i="4"/>
  <c r="G27" i="4" s="1"/>
  <c r="L27" i="4" s="1"/>
  <c r="C28" i="4"/>
  <c r="G28" i="4" s="1"/>
  <c r="L28" i="4" s="1"/>
  <c r="C29" i="4"/>
  <c r="C30" i="4"/>
  <c r="C31" i="4"/>
  <c r="G31" i="4" s="1"/>
  <c r="L31" i="4" s="1"/>
  <c r="C32" i="4"/>
  <c r="G32" i="4" s="1"/>
  <c r="L32" i="4" s="1"/>
  <c r="C33" i="4"/>
  <c r="G33" i="4" s="1"/>
  <c r="L33" i="4" s="1"/>
  <c r="C34" i="4"/>
  <c r="G34" i="4" s="1"/>
  <c r="L34" i="4" s="1"/>
  <c r="C35" i="4"/>
  <c r="G35" i="4" s="1"/>
  <c r="L35" i="4" s="1"/>
  <c r="C36" i="4"/>
  <c r="G36" i="4" s="1"/>
  <c r="L36" i="4" s="1"/>
  <c r="C37" i="4"/>
  <c r="C2" i="4"/>
  <c r="B1" i="3" a="1"/>
  <c r="B1" i="3" s="1"/>
  <c r="B1" i="2" a="1"/>
  <c r="B1" i="2" s="1"/>
  <c r="G2" i="4" l="1"/>
  <c r="L2" i="4" s="1"/>
  <c r="G30" i="4"/>
  <c r="L30" i="4" s="1"/>
  <c r="G22" i="4"/>
  <c r="L22" i="4" s="1"/>
  <c r="G14" i="4"/>
  <c r="L14" i="4" s="1"/>
  <c r="G6" i="4"/>
  <c r="L6" i="4" s="1"/>
  <c r="G37" i="4"/>
  <c r="L37" i="4" s="1"/>
  <c r="J9" i="5" s="1" a="1"/>
  <c r="J9" i="5" s="1"/>
  <c r="G29" i="4"/>
  <c r="L29" i="4" s="1"/>
  <c r="G21" i="4"/>
  <c r="L21" i="4" s="1"/>
  <c r="G13" i="4"/>
  <c r="L13" i="4" s="1"/>
  <c r="G5" i="4"/>
  <c r="L5" i="4" s="1"/>
  <c r="G3" i="4"/>
  <c r="L3" i="4" s="1"/>
  <c r="B3" i="5" a="1"/>
  <c r="B3" i="5" s="1"/>
  <c r="I2" i="5" a="1"/>
  <c r="I2" i="5" s="1"/>
  <c r="J10" i="5" a="1"/>
  <c r="J10" i="5" s="1"/>
  <c r="E9" i="5" a="1"/>
  <c r="E9" i="5" s="1"/>
  <c r="H8" i="5" a="1"/>
  <c r="H8" i="5" s="1"/>
  <c r="J7" i="5" a="1"/>
  <c r="J7" i="5" s="1"/>
  <c r="D7" i="5" a="1"/>
  <c r="D7" i="5" s="1"/>
  <c r="I5" i="5" a="1"/>
  <c r="I5" i="5" s="1"/>
  <c r="C5" i="5" a="1"/>
  <c r="C5" i="5" s="1"/>
  <c r="E4" i="5" a="1"/>
  <c r="E4" i="5" s="1"/>
  <c r="H3" i="5" a="1"/>
  <c r="H3" i="5" s="1"/>
  <c r="H2" i="5" a="1"/>
  <c r="H2" i="5" s="1"/>
  <c r="B10" i="5" a="1"/>
  <c r="B10" i="5" s="1"/>
  <c r="D9" i="5" a="1"/>
  <c r="D9" i="5" s="1"/>
  <c r="G8" i="5" a="1"/>
  <c r="G8" i="5" s="1"/>
  <c r="C7" i="5" a="1"/>
  <c r="C7" i="5" s="1"/>
  <c r="F6" i="5" a="1"/>
  <c r="F6" i="5" s="1"/>
  <c r="H5" i="5" a="1"/>
  <c r="H5" i="5" s="1"/>
  <c r="B5" i="5" a="1"/>
  <c r="B5" i="5" s="1"/>
  <c r="G3" i="5" a="1"/>
  <c r="G3" i="5" s="1"/>
  <c r="H10" i="5" a="1"/>
  <c r="H10" i="5" s="1"/>
  <c r="B7" i="5" a="1"/>
  <c r="B7" i="5" s="1"/>
  <c r="J4" i="5" a="1"/>
  <c r="J4" i="5" s="1"/>
  <c r="G10" i="5" a="1"/>
  <c r="G10" i="5" s="1"/>
  <c r="I9" i="5" a="1"/>
  <c r="I9" i="5" s="1"/>
  <c r="C9" i="5" a="1"/>
  <c r="C9" i="5" s="1"/>
  <c r="H7" i="5" a="1"/>
  <c r="H7" i="5" s="1"/>
  <c r="D6" i="5" a="1"/>
  <c r="D6" i="5" s="1"/>
  <c r="G5" i="5" a="1"/>
  <c r="G5" i="5" s="1"/>
  <c r="I4" i="5" a="1"/>
  <c r="I4" i="5" s="1"/>
  <c r="C4" i="5" a="1"/>
  <c r="C4" i="5" s="1"/>
  <c r="G2" i="5" a="1"/>
  <c r="G2" i="5" s="1"/>
  <c r="F8" i="5" a="1"/>
  <c r="F8" i="5" s="1"/>
  <c r="E6" i="5" a="1"/>
  <c r="E6" i="5" s="1"/>
  <c r="E8" i="5" a="1"/>
  <c r="E8" i="5" s="1"/>
  <c r="F2" i="5" a="1"/>
  <c r="F2" i="5" s="1"/>
  <c r="F10" i="5" a="1"/>
  <c r="F10" i="5" s="1"/>
  <c r="H9" i="5" a="1"/>
  <c r="H9" i="5" s="1"/>
  <c r="B9" i="5" a="1"/>
  <c r="B9" i="5" s="1"/>
  <c r="G7" i="5" a="1"/>
  <c r="G7" i="5" s="1"/>
  <c r="J6" i="5" a="1"/>
  <c r="J6" i="5" s="1"/>
  <c r="C6" i="5" a="1"/>
  <c r="C6" i="5" s="1"/>
  <c r="F5" i="5" a="1"/>
  <c r="F5" i="5" s="1"/>
  <c r="B4" i="5" a="1"/>
  <c r="B4" i="5" s="1"/>
  <c r="E3" i="5" a="1"/>
  <c r="E3" i="5" s="1"/>
  <c r="F3" i="5" a="1"/>
  <c r="F3" i="5" s="1"/>
  <c r="E2" i="5" a="1"/>
  <c r="E2" i="5" s="1"/>
  <c r="E10" i="5" a="1"/>
  <c r="E10" i="5" s="1"/>
  <c r="J8" i="5" a="1"/>
  <c r="J8" i="5" s="1"/>
  <c r="D8" i="5" a="1"/>
  <c r="D8" i="5" s="1"/>
  <c r="F7" i="5" a="1"/>
  <c r="F7" i="5" s="1"/>
  <c r="I6" i="5" a="1"/>
  <c r="I6" i="5" s="1"/>
  <c r="E5" i="5" a="1"/>
  <c r="E5" i="5" s="1"/>
  <c r="H4" i="5" a="1"/>
  <c r="H4" i="5" s="1"/>
  <c r="J3" i="5" a="1"/>
  <c r="J3" i="5" s="1"/>
  <c r="D3" i="5" a="1"/>
  <c r="D3" i="5" s="1"/>
  <c r="I7" i="5" a="1"/>
  <c r="I7" i="5" s="1"/>
  <c r="D4" i="5" a="1"/>
  <c r="D4" i="5" s="1"/>
  <c r="B2" i="5" a="1"/>
  <c r="B2" i="5" s="1"/>
  <c r="D2" i="5" a="1"/>
  <c r="D2" i="5" s="1"/>
  <c r="D10" i="5" a="1"/>
  <c r="D10" i="5" s="1"/>
  <c r="G9" i="5" a="1"/>
  <c r="G9" i="5" s="1"/>
  <c r="I8" i="5" a="1"/>
  <c r="I8" i="5" s="1"/>
  <c r="C8" i="5" a="1"/>
  <c r="C8" i="5" s="1"/>
  <c r="H6" i="5" a="1"/>
  <c r="H6" i="5" s="1"/>
  <c r="B6" i="5" a="1"/>
  <c r="B6" i="5" s="1"/>
  <c r="D5" i="5" a="1"/>
  <c r="D5" i="5" s="1"/>
  <c r="G4" i="5" a="1"/>
  <c r="G4" i="5" s="1"/>
  <c r="C3" i="5" a="1"/>
  <c r="C3" i="5" s="1"/>
  <c r="J2" i="5" a="1"/>
  <c r="J2" i="5" s="1"/>
  <c r="C2" i="5" a="1"/>
  <c r="C2" i="5" s="1"/>
  <c r="C10" i="5" a="1"/>
  <c r="C10" i="5" s="1"/>
  <c r="F9" i="5" a="1"/>
  <c r="F9" i="5" s="1"/>
  <c r="B8" i="5" a="1"/>
  <c r="B8" i="5" s="1"/>
  <c r="E7" i="5" a="1"/>
  <c r="E7" i="5" s="1"/>
  <c r="G6" i="5" a="1"/>
  <c r="G6" i="5" s="1"/>
  <c r="J5" i="5" a="1"/>
  <c r="J5" i="5" s="1"/>
  <c r="F4" i="5" a="1"/>
  <c r="F4" i="5" s="1"/>
  <c r="I3" i="5" a="1"/>
  <c r="I3" i="5" s="1"/>
  <c r="I10" i="5" l="1" a="1"/>
  <c r="I10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<sst xmlns="http://schemas.openxmlformats.org/spreadsheetml/2006/main" count="130" uniqueCount="25">
  <si>
    <t>REGION</t>
  </si>
  <si>
    <t>GDP</t>
  </si>
  <si>
    <t>The North</t>
  </si>
  <si>
    <t>Vale of Aryn</t>
  </si>
  <si>
    <t>Riverlands</t>
  </si>
  <si>
    <t>Iron Islands</t>
  </si>
  <si>
    <t>Westerlands</t>
  </si>
  <si>
    <t>Crownlands</t>
  </si>
  <si>
    <t>The Reach</t>
  </si>
  <si>
    <t>Stormlands</t>
  </si>
  <si>
    <t>Dorne</t>
  </si>
  <si>
    <t>DISTANCE</t>
  </si>
  <si>
    <t>FRONTIERS</t>
  </si>
  <si>
    <t>Country A</t>
  </si>
  <si>
    <t>Country B</t>
  </si>
  <si>
    <t>Trade Flow</t>
  </si>
  <si>
    <t>GDP A</t>
  </si>
  <si>
    <t>GDP B</t>
  </si>
  <si>
    <t>Distance</t>
  </si>
  <si>
    <t>Frontier</t>
  </si>
  <si>
    <t>Trade Flow A</t>
  </si>
  <si>
    <t>Errors</t>
  </si>
  <si>
    <t>Exp Errors</t>
  </si>
  <si>
    <t>Final Trade Flow</t>
  </si>
  <si>
    <t>TRADE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</si>
</sst>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1" xfId="0" applyFont="1" applyBorder="1"/>
    <xf numFmtId="1" fontId="2" fillId="0" borderId="1" xfId="0" applyNumberFormat="1" applyFont="1" applyBorder="1"/>
    <xf numFmtId="0" fontId="0" fillId="0" borderId="1" xfId="0" applyBorder="1"/>
    <xf numFmtId="164" fontId="0" fillId="0" borderId="1" xfId="1" applyNumberFormat="1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1" applyNumberFormat="1" applyFont="1" applyBorder="1" applyAlignment="1">
      <alignment horizontal="center" vertical="center"/>
    </xf>
    <xf numFmtId="43" fontId="0" fillId="0" borderId="1" xfId="1" applyFon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43" fontId="0" fillId="0" borderId="1" xfId="1" applyFont="1" applyBorder="1"/>
    <xf numFmtId="43" fontId="0" fillId="0" borderId="1" xfId="0" applyNumberFormat="1" applyBorder="1"/>
  </cellXfs>
  <cellStyles count="2">
    <cellStyle name="Millares" xfId="1" builtinId="3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425AE-C2CA-429E-B778-E2E88B1B2F9E}">
  <dimension ref="A1:G37"/>
  <sheetViews>
    <sheetView tabSelected="1" workbookViewId="0">
      <selection activeCell="L12" sqref="L12"/>
    </sheetView>
  </sheetViews>
  <sheetFormatPr baseColWidth="10" defaultRowHeight="15" x14ac:dyDescent="0.25"/>
  <cols>
    <col min="1" max="7" width="12.85546875" customWidth="1"/>
  </cols>
  <sheetData>
    <row r="1" spans="1:7" x14ac:dyDescent="0.25">
      <c r="A1" s="6" t="s">
        <v>13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19</v>
      </c>
    </row>
    <row r="2" spans="1:7" x14ac:dyDescent="0.25">
      <c r="A2" s="3" t="str">
        <f>Simulation!A2</f>
        <v>The North</v>
      </c>
      <c r="B2" s="3" t="str">
        <f>Simulation!B2</f>
        <v>Vale of Aryn</v>
      </c>
      <c r="C2" s="17">
        <f>Simulation!L2</f>
        <v>301.05479092302903</v>
      </c>
      <c r="D2" s="3">
        <f>Simulation!C2</f>
        <v>1093</v>
      </c>
      <c r="E2" s="3">
        <f>Simulation!D2</f>
        <v>5117</v>
      </c>
      <c r="F2" s="3">
        <f>Simulation!E2</f>
        <v>463</v>
      </c>
      <c r="G2" s="3">
        <f>Simulation!F2</f>
        <v>0</v>
      </c>
    </row>
    <row r="3" spans="1:7" x14ac:dyDescent="0.25">
      <c r="A3" s="3" t="str">
        <f>Simulation!A3</f>
        <v>The North</v>
      </c>
      <c r="B3" s="3" t="str">
        <f>Simulation!B3</f>
        <v>Riverlands</v>
      </c>
      <c r="C3" s="17">
        <f>Simulation!L3</f>
        <v>136.90436964450089</v>
      </c>
      <c r="D3" s="3">
        <f>Simulation!C3</f>
        <v>1093</v>
      </c>
      <c r="E3" s="3">
        <f>Simulation!D3</f>
        <v>2421</v>
      </c>
      <c r="F3" s="3">
        <f>Simulation!E3</f>
        <v>541</v>
      </c>
      <c r="G3" s="3">
        <f>Simulation!F3</f>
        <v>1</v>
      </c>
    </row>
    <row r="4" spans="1:7" x14ac:dyDescent="0.25">
      <c r="A4" s="3" t="str">
        <f>Simulation!A4</f>
        <v>The North</v>
      </c>
      <c r="B4" s="3" t="str">
        <f>Simulation!B4</f>
        <v>Iron Islands</v>
      </c>
      <c r="C4" s="17">
        <f>Simulation!L4</f>
        <v>8.9798693554074376</v>
      </c>
      <c r="D4" s="3">
        <f>Simulation!C4</f>
        <v>1093</v>
      </c>
      <c r="E4" s="3">
        <f>Simulation!D4</f>
        <v>267</v>
      </c>
      <c r="F4" s="3">
        <f>Simulation!E4</f>
        <v>531</v>
      </c>
      <c r="G4" s="3">
        <f>Simulation!F4</f>
        <v>0</v>
      </c>
    </row>
    <row r="5" spans="1:7" x14ac:dyDescent="0.25">
      <c r="A5" s="3" t="str">
        <f>Simulation!A5</f>
        <v>The North</v>
      </c>
      <c r="B5" s="3" t="str">
        <f>Simulation!B5</f>
        <v>Westerlands</v>
      </c>
      <c r="C5" s="17">
        <f>Simulation!L5</f>
        <v>273.57748164582347</v>
      </c>
      <c r="D5" s="3">
        <f>Simulation!C5</f>
        <v>1093</v>
      </c>
      <c r="E5" s="3">
        <f>Simulation!D5</f>
        <v>7697</v>
      </c>
      <c r="F5" s="3">
        <f>Simulation!E5</f>
        <v>704</v>
      </c>
      <c r="G5" s="3">
        <f>Simulation!F5</f>
        <v>0</v>
      </c>
    </row>
    <row r="6" spans="1:7" x14ac:dyDescent="0.25">
      <c r="A6" s="3" t="str">
        <f>Simulation!A6</f>
        <v>The North</v>
      </c>
      <c r="B6" s="3" t="str">
        <f>Simulation!B6</f>
        <v>Crownlands</v>
      </c>
      <c r="C6" s="17">
        <f>Simulation!L6</f>
        <v>1179.569642734743</v>
      </c>
      <c r="D6" s="3">
        <f>Simulation!C6</f>
        <v>1093</v>
      </c>
      <c r="E6" s="3">
        <f>Simulation!D6</f>
        <v>4789</v>
      </c>
      <c r="F6" s="3">
        <f>Simulation!E6</f>
        <v>721</v>
      </c>
      <c r="G6" s="3">
        <f>Simulation!F6</f>
        <v>0</v>
      </c>
    </row>
    <row r="7" spans="1:7" x14ac:dyDescent="0.25">
      <c r="A7" s="3" t="str">
        <f>Simulation!A7</f>
        <v>The North</v>
      </c>
      <c r="B7" s="3" t="str">
        <f>Simulation!B7</f>
        <v>The Reach</v>
      </c>
      <c r="C7" s="17">
        <f>Simulation!L7</f>
        <v>32.454623363432802</v>
      </c>
      <c r="D7" s="3">
        <f>Simulation!C7</f>
        <v>1093</v>
      </c>
      <c r="E7" s="3">
        <f>Simulation!D7</f>
        <v>6820</v>
      </c>
      <c r="F7" s="3">
        <f>Simulation!E7</f>
        <v>917</v>
      </c>
      <c r="G7" s="3">
        <f>Simulation!F7</f>
        <v>0</v>
      </c>
    </row>
    <row r="8" spans="1:7" x14ac:dyDescent="0.25">
      <c r="A8" s="3" t="str">
        <f>Simulation!A8</f>
        <v>The North</v>
      </c>
      <c r="B8" s="3" t="str">
        <f>Simulation!B8</f>
        <v>Stormlands</v>
      </c>
      <c r="C8" s="17">
        <f>Simulation!L8</f>
        <v>15.419000901433744</v>
      </c>
      <c r="D8" s="3">
        <f>Simulation!C8</f>
        <v>1093</v>
      </c>
      <c r="E8" s="3">
        <f>Simulation!D8</f>
        <v>712</v>
      </c>
      <c r="F8" s="3">
        <f>Simulation!E8</f>
        <v>885</v>
      </c>
      <c r="G8" s="3">
        <f>Simulation!F8</f>
        <v>0</v>
      </c>
    </row>
    <row r="9" spans="1:7" x14ac:dyDescent="0.25">
      <c r="A9" s="3" t="str">
        <f>Simulation!A9</f>
        <v>The North</v>
      </c>
      <c r="B9" s="3" t="str">
        <f>Simulation!B9</f>
        <v>Dorne</v>
      </c>
      <c r="C9" s="17">
        <f>Simulation!L9</f>
        <v>5.8820209841694213</v>
      </c>
      <c r="D9" s="3">
        <f>Simulation!C9</f>
        <v>1093</v>
      </c>
      <c r="E9" s="3">
        <f>Simulation!D9</f>
        <v>788</v>
      </c>
      <c r="F9" s="3">
        <f>Simulation!E9</f>
        <v>1149</v>
      </c>
      <c r="G9" s="3">
        <f>Simulation!F9</f>
        <v>0</v>
      </c>
    </row>
    <row r="10" spans="1:7" x14ac:dyDescent="0.25">
      <c r="A10" s="3" t="str">
        <f>Simulation!A10</f>
        <v>Vale of Aryn</v>
      </c>
      <c r="B10" s="3" t="str">
        <f>Simulation!B10</f>
        <v>Riverlands</v>
      </c>
      <c r="C10" s="17">
        <f>Simulation!L10</f>
        <v>464.56608756538395</v>
      </c>
      <c r="D10" s="3">
        <f>Simulation!C10</f>
        <v>5117</v>
      </c>
      <c r="E10" s="3">
        <f>Simulation!D10</f>
        <v>2421</v>
      </c>
      <c r="F10" s="3">
        <f>Simulation!E10</f>
        <v>260</v>
      </c>
      <c r="G10" s="3">
        <f>Simulation!F10</f>
        <v>1</v>
      </c>
    </row>
    <row r="11" spans="1:7" x14ac:dyDescent="0.25">
      <c r="A11" s="3" t="str">
        <f>Simulation!A11</f>
        <v>Vale of Aryn</v>
      </c>
      <c r="B11" s="3" t="str">
        <f>Simulation!B11</f>
        <v>Iron Islands</v>
      </c>
      <c r="C11" s="17">
        <f>Simulation!L11</f>
        <v>20.990060884358513</v>
      </c>
      <c r="D11" s="3">
        <f>Simulation!C11</f>
        <v>5117</v>
      </c>
      <c r="E11" s="3">
        <f>Simulation!D11</f>
        <v>267</v>
      </c>
      <c r="F11" s="3">
        <f>Simulation!E11</f>
        <v>415</v>
      </c>
      <c r="G11" s="3">
        <f>Simulation!F11</f>
        <v>0</v>
      </c>
    </row>
    <row r="12" spans="1:7" x14ac:dyDescent="0.25">
      <c r="A12" s="3" t="str">
        <f>Simulation!A12</f>
        <v>Vale of Aryn</v>
      </c>
      <c r="B12" s="3" t="str">
        <f>Simulation!B12</f>
        <v>Westerlands</v>
      </c>
      <c r="C12" s="17">
        <f>Simulation!L12</f>
        <v>559.67288374546877</v>
      </c>
      <c r="D12" s="3">
        <f>Simulation!C12</f>
        <v>5117</v>
      </c>
      <c r="E12" s="3">
        <f>Simulation!D12</f>
        <v>7697</v>
      </c>
      <c r="F12" s="3">
        <f>Simulation!E12</f>
        <v>481</v>
      </c>
      <c r="G12" s="3">
        <f>Simulation!F12</f>
        <v>0</v>
      </c>
    </row>
    <row r="13" spans="1:7" x14ac:dyDescent="0.25">
      <c r="A13" s="3" t="str">
        <f>Simulation!A13</f>
        <v>Vale of Aryn</v>
      </c>
      <c r="B13" s="3" t="str">
        <f>Simulation!B13</f>
        <v>Crownlands</v>
      </c>
      <c r="C13" s="17">
        <f>Simulation!L13</f>
        <v>255.2560306178361</v>
      </c>
      <c r="D13" s="3">
        <f>Simulation!C13</f>
        <v>5117</v>
      </c>
      <c r="E13" s="3">
        <f>Simulation!D13</f>
        <v>4789</v>
      </c>
      <c r="F13" s="3">
        <f>Simulation!E13</f>
        <v>294</v>
      </c>
      <c r="G13" s="3">
        <f>Simulation!F13</f>
        <v>1</v>
      </c>
    </row>
    <row r="14" spans="1:7" x14ac:dyDescent="0.25">
      <c r="A14" s="3" t="str">
        <f>Simulation!A14</f>
        <v>Vale of Aryn</v>
      </c>
      <c r="B14" s="3" t="str">
        <f>Simulation!B14</f>
        <v>The Reach</v>
      </c>
      <c r="C14" s="17">
        <f>Simulation!L14</f>
        <v>549.10294145621958</v>
      </c>
      <c r="D14" s="3">
        <f>Simulation!C14</f>
        <v>5117</v>
      </c>
      <c r="E14" s="3">
        <f>Simulation!D14</f>
        <v>6820</v>
      </c>
      <c r="F14" s="3">
        <f>Simulation!E14</f>
        <v>581</v>
      </c>
      <c r="G14" s="3">
        <f>Simulation!F14</f>
        <v>0</v>
      </c>
    </row>
    <row r="15" spans="1:7" x14ac:dyDescent="0.25">
      <c r="A15" s="3" t="str">
        <f>Simulation!A15</f>
        <v>Vale of Aryn</v>
      </c>
      <c r="B15" s="3" t="str">
        <f>Simulation!B15</f>
        <v>Stormlands</v>
      </c>
      <c r="C15" s="17">
        <f>Simulation!L15</f>
        <v>71.91963200510591</v>
      </c>
      <c r="D15" s="3">
        <f>Simulation!C15</f>
        <v>5117</v>
      </c>
      <c r="E15" s="3">
        <f>Simulation!D15</f>
        <v>712</v>
      </c>
      <c r="F15" s="3">
        <f>Simulation!E15</f>
        <v>432</v>
      </c>
      <c r="G15" s="3">
        <f>Simulation!F15</f>
        <v>0</v>
      </c>
    </row>
    <row r="16" spans="1:7" x14ac:dyDescent="0.25">
      <c r="A16" s="3" t="str">
        <f>Simulation!A16</f>
        <v>Vale of Aryn</v>
      </c>
      <c r="B16" s="3" t="str">
        <f>Simulation!B16</f>
        <v>Dorne</v>
      </c>
      <c r="C16" s="17">
        <f>Simulation!L16</f>
        <v>323.88626557693834</v>
      </c>
      <c r="D16" s="3">
        <f>Simulation!C16</f>
        <v>5117</v>
      </c>
      <c r="E16" s="3">
        <f>Simulation!D16</f>
        <v>788</v>
      </c>
      <c r="F16" s="3">
        <f>Simulation!E16</f>
        <v>696</v>
      </c>
      <c r="G16" s="3">
        <f>Simulation!F16</f>
        <v>0</v>
      </c>
    </row>
    <row r="17" spans="1:7" x14ac:dyDescent="0.25">
      <c r="A17" s="3" t="str">
        <f>Simulation!A17</f>
        <v>Riverlands</v>
      </c>
      <c r="B17" s="3" t="str">
        <f>Simulation!B17</f>
        <v>Iron Islands</v>
      </c>
      <c r="C17" s="17">
        <f>Simulation!L17</f>
        <v>94.908021760955577</v>
      </c>
      <c r="D17" s="3">
        <f>Simulation!C17</f>
        <v>2421</v>
      </c>
      <c r="E17" s="3">
        <f>Simulation!D17</f>
        <v>267</v>
      </c>
      <c r="F17" s="3">
        <f>Simulation!E17</f>
        <v>187</v>
      </c>
      <c r="G17" s="3">
        <f>Simulation!F17</f>
        <v>0</v>
      </c>
    </row>
    <row r="18" spans="1:7" x14ac:dyDescent="0.25">
      <c r="A18" s="3" t="str">
        <f>Simulation!A18</f>
        <v>Riverlands</v>
      </c>
      <c r="B18" s="3" t="str">
        <f>Simulation!B18</f>
        <v>Westerlands</v>
      </c>
      <c r="C18" s="17">
        <f>Simulation!L18</f>
        <v>3985.0331248644493</v>
      </c>
      <c r="D18" s="3">
        <f>Simulation!C18</f>
        <v>2421</v>
      </c>
      <c r="E18" s="3">
        <f>Simulation!D18</f>
        <v>7697</v>
      </c>
      <c r="F18" s="3">
        <f>Simulation!E18</f>
        <v>222</v>
      </c>
      <c r="G18" s="3">
        <f>Simulation!F18</f>
        <v>1</v>
      </c>
    </row>
    <row r="19" spans="1:7" x14ac:dyDescent="0.25">
      <c r="A19" s="3" t="str">
        <f>Simulation!A19</f>
        <v>Riverlands</v>
      </c>
      <c r="B19" s="3" t="str">
        <f>Simulation!B19</f>
        <v>Crownlands</v>
      </c>
      <c r="C19" s="17">
        <f>Simulation!L19</f>
        <v>2826.8975121971916</v>
      </c>
      <c r="D19" s="3">
        <f>Simulation!C19</f>
        <v>2421</v>
      </c>
      <c r="E19" s="3">
        <f>Simulation!D19</f>
        <v>4789</v>
      </c>
      <c r="F19" s="3">
        <f>Simulation!E19</f>
        <v>242</v>
      </c>
      <c r="G19" s="3">
        <f>Simulation!F19</f>
        <v>1</v>
      </c>
    </row>
    <row r="20" spans="1:7" x14ac:dyDescent="0.25">
      <c r="A20" s="3" t="str">
        <f>Simulation!A20</f>
        <v>Riverlands</v>
      </c>
      <c r="B20" s="3" t="str">
        <f>Simulation!B20</f>
        <v>The Reach</v>
      </c>
      <c r="C20" s="17">
        <f>Simulation!L20</f>
        <v>332.11903358393482</v>
      </c>
      <c r="D20" s="3">
        <f>Simulation!C20</f>
        <v>2421</v>
      </c>
      <c r="E20" s="3">
        <f>Simulation!D20</f>
        <v>6820</v>
      </c>
      <c r="F20" s="3">
        <f>Simulation!E20</f>
        <v>379</v>
      </c>
      <c r="G20" s="3">
        <f>Simulation!F20</f>
        <v>1</v>
      </c>
    </row>
    <row r="21" spans="1:7" x14ac:dyDescent="0.25">
      <c r="A21" s="3" t="str">
        <f>Simulation!A21</f>
        <v>Riverlands</v>
      </c>
      <c r="B21" s="3" t="str">
        <f>Simulation!B21</f>
        <v>Stormlands</v>
      </c>
      <c r="C21" s="17">
        <f>Simulation!L21</f>
        <v>29.550610139456921</v>
      </c>
      <c r="D21" s="3">
        <f>Simulation!C21</f>
        <v>2421</v>
      </c>
      <c r="E21" s="3">
        <f>Simulation!D21</f>
        <v>712</v>
      </c>
      <c r="F21" s="3">
        <f>Simulation!E21</f>
        <v>424</v>
      </c>
      <c r="G21" s="3">
        <f>Simulation!F21</f>
        <v>0</v>
      </c>
    </row>
    <row r="22" spans="1:7" x14ac:dyDescent="0.25">
      <c r="A22" s="3" t="str">
        <f>Simulation!A22</f>
        <v>Riverlands</v>
      </c>
      <c r="B22" s="3" t="str">
        <f>Simulation!B22</f>
        <v>Dorne</v>
      </c>
      <c r="C22" s="17">
        <f>Simulation!L22</f>
        <v>22.080752943403276</v>
      </c>
      <c r="D22" s="3">
        <f>Simulation!C22</f>
        <v>2421</v>
      </c>
      <c r="E22" s="3">
        <f>Simulation!D22</f>
        <v>788</v>
      </c>
      <c r="F22" s="3">
        <f>Simulation!E22</f>
        <v>663</v>
      </c>
      <c r="G22" s="3">
        <f>Simulation!F22</f>
        <v>0</v>
      </c>
    </row>
    <row r="23" spans="1:7" x14ac:dyDescent="0.25">
      <c r="A23" s="3" t="str">
        <f>Simulation!A23</f>
        <v>Iron Islands</v>
      </c>
      <c r="B23" s="3" t="str">
        <f>Simulation!B23</f>
        <v>Westerlands</v>
      </c>
      <c r="C23" s="17">
        <f>Simulation!L23</f>
        <v>119.14824954487162</v>
      </c>
      <c r="D23" s="3">
        <f>Simulation!C23</f>
        <v>267</v>
      </c>
      <c r="E23" s="3">
        <f>Simulation!D23</f>
        <v>7697</v>
      </c>
      <c r="F23" s="3">
        <f>Simulation!E23</f>
        <v>185</v>
      </c>
      <c r="G23" s="3">
        <f>Simulation!F23</f>
        <v>0</v>
      </c>
    </row>
    <row r="24" spans="1:7" x14ac:dyDescent="0.25">
      <c r="A24" s="3" t="str">
        <f>Simulation!A24</f>
        <v>Iron Islands</v>
      </c>
      <c r="B24" s="3" t="str">
        <f>Simulation!B24</f>
        <v>Crownlands</v>
      </c>
      <c r="C24" s="17">
        <f>Simulation!L24</f>
        <v>38.566616859873449</v>
      </c>
      <c r="D24" s="3">
        <f>Simulation!C24</f>
        <v>267</v>
      </c>
      <c r="E24" s="3">
        <f>Simulation!D24</f>
        <v>4789</v>
      </c>
      <c r="F24" s="3">
        <f>Simulation!E24</f>
        <v>417</v>
      </c>
      <c r="G24" s="3">
        <f>Simulation!F24</f>
        <v>0</v>
      </c>
    </row>
    <row r="25" spans="1:7" x14ac:dyDescent="0.25">
      <c r="A25" s="3" t="str">
        <f>Simulation!A25</f>
        <v>Iron Islands</v>
      </c>
      <c r="B25" s="3" t="str">
        <f>Simulation!B25</f>
        <v>The Reach</v>
      </c>
      <c r="C25" s="17">
        <f>Simulation!L25</f>
        <v>12.015223999772523</v>
      </c>
      <c r="D25" s="3">
        <f>Simulation!C25</f>
        <v>267</v>
      </c>
      <c r="E25" s="3">
        <f>Simulation!D25</f>
        <v>6820</v>
      </c>
      <c r="F25" s="3">
        <f>Simulation!E25</f>
        <v>436</v>
      </c>
      <c r="G25" s="3">
        <f>Simulation!F25</f>
        <v>0</v>
      </c>
    </row>
    <row r="26" spans="1:7" x14ac:dyDescent="0.25">
      <c r="A26" s="3" t="str">
        <f>Simulation!A26</f>
        <v>Iron Islands</v>
      </c>
      <c r="B26" s="3" t="str">
        <f>Simulation!B26</f>
        <v>Stormlands</v>
      </c>
      <c r="C26" s="17">
        <f>Simulation!L26</f>
        <v>1.6042744436758158</v>
      </c>
      <c r="D26" s="3">
        <f>Simulation!C26</f>
        <v>267</v>
      </c>
      <c r="E26" s="3">
        <f>Simulation!D26</f>
        <v>712</v>
      </c>
      <c r="F26" s="3">
        <f>Simulation!E26</f>
        <v>593</v>
      </c>
      <c r="G26" s="3">
        <f>Simulation!F26</f>
        <v>0</v>
      </c>
    </row>
    <row r="27" spans="1:7" x14ac:dyDescent="0.25">
      <c r="A27" s="3" t="str">
        <f>Simulation!A27</f>
        <v>Iron Islands</v>
      </c>
      <c r="B27" s="3" t="str">
        <f>Simulation!B27</f>
        <v>Dorne</v>
      </c>
      <c r="C27" s="17">
        <f>Simulation!L27</f>
        <v>0.32388186928633539</v>
      </c>
      <c r="D27" s="3">
        <f>Simulation!C27</f>
        <v>267</v>
      </c>
      <c r="E27" s="3">
        <f>Simulation!D27</f>
        <v>788</v>
      </c>
      <c r="F27" s="3">
        <f>Simulation!E27</f>
        <v>812</v>
      </c>
      <c r="G27" s="3">
        <f>Simulation!F27</f>
        <v>0</v>
      </c>
    </row>
    <row r="28" spans="1:7" x14ac:dyDescent="0.25">
      <c r="A28" s="3" t="str">
        <f>Simulation!A28</f>
        <v>Westerlands</v>
      </c>
      <c r="B28" s="3" t="str">
        <f>Simulation!B28</f>
        <v>Crownlands</v>
      </c>
      <c r="C28" s="17">
        <f>Simulation!L28</f>
        <v>727.29296535724552</v>
      </c>
      <c r="D28" s="3">
        <f>Simulation!C28</f>
        <v>7697</v>
      </c>
      <c r="E28" s="3">
        <f>Simulation!D28</f>
        <v>4789</v>
      </c>
      <c r="F28" s="3">
        <f>Simulation!E28</f>
        <v>355</v>
      </c>
      <c r="G28" s="3">
        <f>Simulation!F28</f>
        <v>0</v>
      </c>
    </row>
    <row r="29" spans="1:7" x14ac:dyDescent="0.25">
      <c r="A29" s="3" t="str">
        <f>Simulation!A29</f>
        <v>Westerlands</v>
      </c>
      <c r="B29" s="3" t="str">
        <f>Simulation!B29</f>
        <v>The Reach</v>
      </c>
      <c r="C29" s="17">
        <f>Simulation!L29</f>
        <v>139.20276342354293</v>
      </c>
      <c r="D29" s="3">
        <f>Simulation!C29</f>
        <v>7697</v>
      </c>
      <c r="E29" s="3">
        <f>Simulation!D29</f>
        <v>6820</v>
      </c>
      <c r="F29" s="3">
        <f>Simulation!E29</f>
        <v>259</v>
      </c>
      <c r="G29" s="3">
        <f>Simulation!F29</f>
        <v>1</v>
      </c>
    </row>
    <row r="30" spans="1:7" x14ac:dyDescent="0.25">
      <c r="A30" s="3" t="str">
        <f>Simulation!A30</f>
        <v>Westerlands</v>
      </c>
      <c r="B30" s="3" t="str">
        <f>Simulation!B30</f>
        <v>Stormlands</v>
      </c>
      <c r="C30" s="17">
        <f>Simulation!L30</f>
        <v>454.5809257670295</v>
      </c>
      <c r="D30" s="3">
        <f>Simulation!C30</f>
        <v>7697</v>
      </c>
      <c r="E30" s="3">
        <f>Simulation!D30</f>
        <v>712</v>
      </c>
      <c r="F30" s="3">
        <f>Simulation!E30</f>
        <v>502</v>
      </c>
      <c r="G30" s="3">
        <f>Simulation!F30</f>
        <v>0</v>
      </c>
    </row>
    <row r="31" spans="1:7" x14ac:dyDescent="0.25">
      <c r="A31" s="3" t="str">
        <f>Simulation!A31</f>
        <v>Westerlands</v>
      </c>
      <c r="B31" s="3" t="str">
        <f>Simulation!B31</f>
        <v>Dorne</v>
      </c>
      <c r="C31" s="17">
        <f>Simulation!L31</f>
        <v>74.634007305921287</v>
      </c>
      <c r="D31" s="3">
        <f>Simulation!C31</f>
        <v>7697</v>
      </c>
      <c r="E31" s="3">
        <f>Simulation!D31</f>
        <v>788</v>
      </c>
      <c r="F31" s="3">
        <f>Simulation!E31</f>
        <v>681</v>
      </c>
      <c r="G31" s="3">
        <f>Simulation!F31</f>
        <v>0</v>
      </c>
    </row>
    <row r="32" spans="1:7" x14ac:dyDescent="0.25">
      <c r="A32" s="3" t="str">
        <f>Simulation!A32</f>
        <v>Crownlands</v>
      </c>
      <c r="B32" s="3" t="str">
        <f>Simulation!B32</f>
        <v>The Reach</v>
      </c>
      <c r="C32" s="17">
        <f>Simulation!L32</f>
        <v>1434.3956615165141</v>
      </c>
      <c r="D32" s="3">
        <f>Simulation!C32</f>
        <v>4789</v>
      </c>
      <c r="E32" s="3">
        <f>Simulation!D32</f>
        <v>6820</v>
      </c>
      <c r="F32" s="3">
        <f>Simulation!E32</f>
        <v>325</v>
      </c>
      <c r="G32" s="3">
        <f>Simulation!F32</f>
        <v>1</v>
      </c>
    </row>
    <row r="33" spans="1:7" x14ac:dyDescent="0.25">
      <c r="A33" s="3" t="str">
        <f>Simulation!A33</f>
        <v>Crownlands</v>
      </c>
      <c r="B33" s="3" t="str">
        <f>Simulation!B33</f>
        <v>Stormlands</v>
      </c>
      <c r="C33" s="17">
        <f>Simulation!L33</f>
        <v>2102.697404348005</v>
      </c>
      <c r="D33" s="3">
        <f>Simulation!C33</f>
        <v>4789</v>
      </c>
      <c r="E33" s="3">
        <f>Simulation!D33</f>
        <v>712</v>
      </c>
      <c r="F33" s="3">
        <f>Simulation!E33</f>
        <v>182</v>
      </c>
      <c r="G33" s="3">
        <f>Simulation!F33</f>
        <v>1</v>
      </c>
    </row>
    <row r="34" spans="1:7" x14ac:dyDescent="0.25">
      <c r="A34" s="3" t="str">
        <f>Simulation!A34</f>
        <v>Crownlands</v>
      </c>
      <c r="B34" s="3" t="str">
        <f>Simulation!B34</f>
        <v>Dorne</v>
      </c>
      <c r="C34" s="17">
        <f>Simulation!L34</f>
        <v>494.70067441434333</v>
      </c>
      <c r="D34" s="3">
        <f>Simulation!C34</f>
        <v>4789</v>
      </c>
      <c r="E34" s="3">
        <f>Simulation!D34</f>
        <v>788</v>
      </c>
      <c r="F34" s="3">
        <f>Simulation!E34</f>
        <v>433</v>
      </c>
      <c r="G34" s="3">
        <f>Simulation!F34</f>
        <v>0</v>
      </c>
    </row>
    <row r="35" spans="1:7" x14ac:dyDescent="0.25">
      <c r="A35" s="3" t="str">
        <f>Simulation!A35</f>
        <v>The Reach</v>
      </c>
      <c r="B35" s="3" t="str">
        <f>Simulation!B35</f>
        <v>Stormlands</v>
      </c>
      <c r="C35" s="17">
        <f>Simulation!L35</f>
        <v>302.71794221338371</v>
      </c>
      <c r="D35" s="3">
        <f>Simulation!C35</f>
        <v>6820</v>
      </c>
      <c r="E35" s="3">
        <f>Simulation!D35</f>
        <v>712</v>
      </c>
      <c r="F35" s="3">
        <f>Simulation!E35</f>
        <v>376</v>
      </c>
      <c r="G35" s="3">
        <f>Simulation!F35</f>
        <v>1</v>
      </c>
    </row>
    <row r="36" spans="1:7" x14ac:dyDescent="0.25">
      <c r="A36" s="3" t="str">
        <f>Simulation!A36</f>
        <v>The Reach</v>
      </c>
      <c r="B36" s="3" t="str">
        <f>Simulation!B36</f>
        <v>Dorne</v>
      </c>
      <c r="C36" s="17">
        <f>Simulation!L36</f>
        <v>6.576133176364138</v>
      </c>
      <c r="D36" s="3">
        <f>Simulation!C36</f>
        <v>6820</v>
      </c>
      <c r="E36" s="3">
        <f>Simulation!D36</f>
        <v>788</v>
      </c>
      <c r="F36" s="3">
        <f>Simulation!E36</f>
        <v>467</v>
      </c>
      <c r="G36" s="3">
        <f>Simulation!F36</f>
        <v>1</v>
      </c>
    </row>
    <row r="37" spans="1:7" x14ac:dyDescent="0.25">
      <c r="A37" s="3" t="str">
        <f>Simulation!A37</f>
        <v>Stormlands</v>
      </c>
      <c r="B37" s="3" t="str">
        <f>Simulation!B37</f>
        <v>Dorne</v>
      </c>
      <c r="C37" s="17">
        <f>Simulation!L37</f>
        <v>7.4386139112858878</v>
      </c>
      <c r="D37" s="3">
        <f>Simulation!C37</f>
        <v>712</v>
      </c>
      <c r="E37" s="3">
        <f>Simulation!D37</f>
        <v>788</v>
      </c>
      <c r="F37" s="3">
        <f>Simulation!E37</f>
        <v>264</v>
      </c>
      <c r="G37" s="3">
        <f>Simulation!F37</f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33F1E-F9E0-4DCC-A171-9301B592ABEB}">
  <dimension ref="A1:B10"/>
  <sheetViews>
    <sheetView workbookViewId="0">
      <selection activeCell="B8" sqref="B8"/>
    </sheetView>
  </sheetViews>
  <sheetFormatPr baseColWidth="10" defaultRowHeight="15" x14ac:dyDescent="0.25"/>
  <cols>
    <col min="1" max="1" width="12.1406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>
        <v>1093</v>
      </c>
    </row>
    <row r="3" spans="1:2" x14ac:dyDescent="0.25">
      <c r="A3" s="3" t="s">
        <v>3</v>
      </c>
      <c r="B3" s="4">
        <v>5117</v>
      </c>
    </row>
    <row r="4" spans="1:2" x14ac:dyDescent="0.25">
      <c r="A4" s="3" t="s">
        <v>4</v>
      </c>
      <c r="B4" s="4">
        <v>2421</v>
      </c>
    </row>
    <row r="5" spans="1:2" x14ac:dyDescent="0.25">
      <c r="A5" s="3" t="s">
        <v>5</v>
      </c>
      <c r="B5" s="4">
        <v>267</v>
      </c>
    </row>
    <row r="6" spans="1:2" x14ac:dyDescent="0.25">
      <c r="A6" s="3" t="s">
        <v>6</v>
      </c>
      <c r="B6" s="4">
        <v>7697</v>
      </c>
    </row>
    <row r="7" spans="1:2" x14ac:dyDescent="0.25">
      <c r="A7" s="3" t="s">
        <v>7</v>
      </c>
      <c r="B7" s="4">
        <v>4789</v>
      </c>
    </row>
    <row r="8" spans="1:2" x14ac:dyDescent="0.25">
      <c r="A8" s="3" t="s">
        <v>8</v>
      </c>
      <c r="B8" s="4">
        <v>6820</v>
      </c>
    </row>
    <row r="9" spans="1:2" x14ac:dyDescent="0.25">
      <c r="A9" s="3" t="s">
        <v>9</v>
      </c>
      <c r="B9" s="4">
        <v>712</v>
      </c>
    </row>
    <row r="10" spans="1:2" x14ac:dyDescent="0.25">
      <c r="A10" s="3" t="s">
        <v>10</v>
      </c>
      <c r="B10" s="4">
        <v>788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7D537-C531-44BE-8D93-E336C15D4B9E}">
  <dimension ref="A1:J10"/>
  <sheetViews>
    <sheetView workbookViewId="0">
      <selection activeCell="C2" sqref="C2"/>
    </sheetView>
  </sheetViews>
  <sheetFormatPr baseColWidth="10" defaultRowHeight="15" x14ac:dyDescent="0.25"/>
  <cols>
    <col min="1" max="1" width="12.85546875" style="11" customWidth="1"/>
    <col min="2" max="10" width="12.85546875" style="8" customWidth="1"/>
    <col min="11" max="16384" width="11.42578125" style="8"/>
  </cols>
  <sheetData>
    <row r="1" spans="1:10" x14ac:dyDescent="0.25">
      <c r="A1" s="6" t="s">
        <v>11</v>
      </c>
      <c r="B1" s="7" t="str" cm="1">
        <f t="array" ref="B1:J1">TRANSPOSE(A2:A10)</f>
        <v>The North</v>
      </c>
      <c r="C1" s="7" t="str">
        <v>Vale of Aryn</v>
      </c>
      <c r="D1" s="7" t="str">
        <v>Riverlands</v>
      </c>
      <c r="E1" s="7" t="str">
        <v>Iron Islands</v>
      </c>
      <c r="F1" s="7" t="str">
        <v>Westerlands</v>
      </c>
      <c r="G1" s="7" t="str">
        <v>Crownlands</v>
      </c>
      <c r="H1" s="7" t="str">
        <v>The Reach</v>
      </c>
      <c r="I1" s="7" t="str">
        <v>Stormlands</v>
      </c>
      <c r="J1" s="7" t="str">
        <v>Dorne</v>
      </c>
    </row>
    <row r="2" spans="1:10" x14ac:dyDescent="0.25">
      <c r="A2" s="10" t="s">
        <v>2</v>
      </c>
      <c r="B2" s="7">
        <v>0</v>
      </c>
      <c r="C2" s="7">
        <v>463</v>
      </c>
      <c r="D2" s="7">
        <v>541</v>
      </c>
      <c r="E2" s="7">
        <v>531</v>
      </c>
      <c r="F2" s="7">
        <v>704</v>
      </c>
      <c r="G2" s="7">
        <v>721</v>
      </c>
      <c r="H2" s="7">
        <v>917</v>
      </c>
      <c r="I2" s="7">
        <v>885</v>
      </c>
      <c r="J2" s="7">
        <v>1149</v>
      </c>
    </row>
    <row r="3" spans="1:10" x14ac:dyDescent="0.25">
      <c r="A3" s="10" t="s">
        <v>3</v>
      </c>
      <c r="B3" s="9">
        <v>463</v>
      </c>
      <c r="C3" s="9">
        <v>0</v>
      </c>
      <c r="D3" s="9">
        <v>260</v>
      </c>
      <c r="E3" s="9">
        <v>415</v>
      </c>
      <c r="F3" s="9">
        <v>481</v>
      </c>
      <c r="G3" s="9">
        <v>294</v>
      </c>
      <c r="H3" s="9">
        <v>581</v>
      </c>
      <c r="I3" s="9">
        <v>432</v>
      </c>
      <c r="J3" s="7">
        <v>696</v>
      </c>
    </row>
    <row r="4" spans="1:10" x14ac:dyDescent="0.25">
      <c r="A4" s="10" t="s">
        <v>4</v>
      </c>
      <c r="B4" s="9">
        <v>541</v>
      </c>
      <c r="C4" s="9">
        <v>260</v>
      </c>
      <c r="D4" s="9">
        <v>0</v>
      </c>
      <c r="E4" s="9">
        <v>187</v>
      </c>
      <c r="F4" s="9">
        <v>222</v>
      </c>
      <c r="G4" s="9">
        <v>242</v>
      </c>
      <c r="H4" s="9">
        <v>379</v>
      </c>
      <c r="I4" s="9">
        <v>424</v>
      </c>
      <c r="J4" s="7">
        <v>663</v>
      </c>
    </row>
    <row r="5" spans="1:10" x14ac:dyDescent="0.25">
      <c r="A5" s="10" t="s">
        <v>5</v>
      </c>
      <c r="B5" s="9">
        <v>531</v>
      </c>
      <c r="C5" s="9">
        <v>415</v>
      </c>
      <c r="D5" s="9">
        <v>187</v>
      </c>
      <c r="E5" s="9">
        <v>0</v>
      </c>
      <c r="F5" s="9">
        <v>185</v>
      </c>
      <c r="G5" s="9">
        <v>417</v>
      </c>
      <c r="H5" s="9">
        <v>436</v>
      </c>
      <c r="I5" s="9">
        <v>593</v>
      </c>
      <c r="J5" s="7">
        <v>812</v>
      </c>
    </row>
    <row r="6" spans="1:10" x14ac:dyDescent="0.25">
      <c r="A6" s="10" t="s">
        <v>6</v>
      </c>
      <c r="B6" s="9">
        <v>704</v>
      </c>
      <c r="C6" s="9">
        <v>481</v>
      </c>
      <c r="D6" s="9">
        <v>222</v>
      </c>
      <c r="E6" s="9">
        <v>185</v>
      </c>
      <c r="F6" s="9">
        <v>0</v>
      </c>
      <c r="G6" s="9">
        <v>355</v>
      </c>
      <c r="H6" s="9">
        <v>259</v>
      </c>
      <c r="I6" s="9">
        <v>502</v>
      </c>
      <c r="J6" s="7">
        <v>681</v>
      </c>
    </row>
    <row r="7" spans="1:10" x14ac:dyDescent="0.25">
      <c r="A7" s="10" t="s">
        <v>7</v>
      </c>
      <c r="B7" s="9">
        <v>721</v>
      </c>
      <c r="C7" s="9">
        <v>294</v>
      </c>
      <c r="D7" s="9">
        <v>242</v>
      </c>
      <c r="E7" s="9">
        <v>417</v>
      </c>
      <c r="F7" s="9">
        <v>355</v>
      </c>
      <c r="G7" s="9">
        <v>0</v>
      </c>
      <c r="H7" s="9">
        <v>325</v>
      </c>
      <c r="I7" s="9">
        <v>182</v>
      </c>
      <c r="J7" s="7">
        <v>433</v>
      </c>
    </row>
    <row r="8" spans="1:10" x14ac:dyDescent="0.25">
      <c r="A8" s="10" t="s">
        <v>8</v>
      </c>
      <c r="B8" s="9">
        <v>917</v>
      </c>
      <c r="C8" s="9">
        <v>581</v>
      </c>
      <c r="D8" s="9">
        <v>379</v>
      </c>
      <c r="E8" s="9">
        <v>436</v>
      </c>
      <c r="F8" s="9">
        <v>259</v>
      </c>
      <c r="G8" s="9">
        <v>325</v>
      </c>
      <c r="H8" s="9">
        <v>0</v>
      </c>
      <c r="I8" s="9">
        <v>376</v>
      </c>
      <c r="J8" s="7">
        <v>467</v>
      </c>
    </row>
    <row r="9" spans="1:10" x14ac:dyDescent="0.25">
      <c r="A9" s="10" t="s">
        <v>9</v>
      </c>
      <c r="B9" s="9">
        <v>885</v>
      </c>
      <c r="C9" s="9">
        <v>432</v>
      </c>
      <c r="D9" s="9">
        <v>424</v>
      </c>
      <c r="E9" s="9">
        <v>593</v>
      </c>
      <c r="F9" s="9">
        <v>502</v>
      </c>
      <c r="G9" s="9">
        <v>182</v>
      </c>
      <c r="H9" s="9">
        <v>376</v>
      </c>
      <c r="I9" s="9">
        <v>0</v>
      </c>
      <c r="J9" s="7">
        <v>264</v>
      </c>
    </row>
    <row r="10" spans="1:10" x14ac:dyDescent="0.25">
      <c r="A10" s="10" t="s">
        <v>10</v>
      </c>
      <c r="B10" s="9">
        <v>1149</v>
      </c>
      <c r="C10" s="9">
        <v>696</v>
      </c>
      <c r="D10" s="9">
        <v>663</v>
      </c>
      <c r="E10" s="9">
        <v>812</v>
      </c>
      <c r="F10" s="9">
        <v>681</v>
      </c>
      <c r="G10" s="9">
        <v>433</v>
      </c>
      <c r="H10" s="9">
        <v>467</v>
      </c>
      <c r="I10" s="9">
        <v>264</v>
      </c>
      <c r="J10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41922-1B3C-4CEE-A524-7C1960303AC7}">
  <dimension ref="A1:J10"/>
  <sheetViews>
    <sheetView workbookViewId="0">
      <selection activeCell="H8" sqref="H8"/>
    </sheetView>
  </sheetViews>
  <sheetFormatPr baseColWidth="10" defaultColWidth="13.5703125" defaultRowHeight="15" x14ac:dyDescent="0.25"/>
  <cols>
    <col min="1" max="1" width="13.5703125" style="11"/>
    <col min="2" max="16384" width="13.5703125" style="8"/>
  </cols>
  <sheetData>
    <row r="1" spans="1:10" x14ac:dyDescent="0.25">
      <c r="A1" s="6" t="s">
        <v>12</v>
      </c>
      <c r="B1" s="7" t="str" cm="1">
        <f t="array" ref="B1:J1">TRANSPOSE(A2:A10)</f>
        <v>The North</v>
      </c>
      <c r="C1" s="7" t="str">
        <v>Vale of Aryn</v>
      </c>
      <c r="D1" s="7" t="str">
        <v>Riverlands</v>
      </c>
      <c r="E1" s="7" t="str">
        <v>Iron Islands</v>
      </c>
      <c r="F1" s="7" t="str">
        <v>Westerlands</v>
      </c>
      <c r="G1" s="7" t="str">
        <v>Crownlands</v>
      </c>
      <c r="H1" s="7" t="str">
        <v>The Reach</v>
      </c>
      <c r="I1" s="7" t="str">
        <v>Stormlands</v>
      </c>
      <c r="J1" s="7" t="str">
        <v>Dorne</v>
      </c>
    </row>
    <row r="2" spans="1:10" x14ac:dyDescent="0.25">
      <c r="A2" s="10" t="s">
        <v>2</v>
      </c>
      <c r="B2" s="12">
        <v>0</v>
      </c>
      <c r="C2" s="12">
        <v>0</v>
      </c>
      <c r="D2" s="12">
        <v>1</v>
      </c>
      <c r="E2" s="12">
        <v>0</v>
      </c>
      <c r="F2" s="12">
        <v>0</v>
      </c>
      <c r="G2" s="12">
        <v>0</v>
      </c>
      <c r="H2" s="12">
        <v>0</v>
      </c>
      <c r="I2" s="12">
        <v>0</v>
      </c>
      <c r="J2" s="12">
        <v>0</v>
      </c>
    </row>
    <row r="3" spans="1:10" x14ac:dyDescent="0.25">
      <c r="A3" s="10" t="s">
        <v>3</v>
      </c>
      <c r="B3" s="12">
        <v>0</v>
      </c>
      <c r="C3" s="12">
        <v>0</v>
      </c>
      <c r="D3" s="12">
        <v>1</v>
      </c>
      <c r="E3" s="12">
        <v>0</v>
      </c>
      <c r="F3" s="12">
        <v>0</v>
      </c>
      <c r="G3" s="12">
        <v>1</v>
      </c>
      <c r="H3" s="12">
        <v>0</v>
      </c>
      <c r="I3" s="12">
        <v>0</v>
      </c>
      <c r="J3" s="12">
        <v>0</v>
      </c>
    </row>
    <row r="4" spans="1:10" x14ac:dyDescent="0.25">
      <c r="A4" s="10" t="s">
        <v>4</v>
      </c>
      <c r="B4" s="12">
        <v>1</v>
      </c>
      <c r="C4" s="12">
        <v>1</v>
      </c>
      <c r="D4" s="12">
        <v>0</v>
      </c>
      <c r="E4" s="12">
        <v>0</v>
      </c>
      <c r="F4" s="12">
        <v>1</v>
      </c>
      <c r="G4" s="12">
        <v>1</v>
      </c>
      <c r="H4" s="12">
        <v>1</v>
      </c>
      <c r="I4" s="12">
        <v>0</v>
      </c>
      <c r="J4" s="12">
        <v>0</v>
      </c>
    </row>
    <row r="5" spans="1:10" x14ac:dyDescent="0.25">
      <c r="A5" s="10" t="s">
        <v>5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</row>
    <row r="6" spans="1:10" x14ac:dyDescent="0.25">
      <c r="A6" s="10" t="s">
        <v>6</v>
      </c>
      <c r="B6" s="12">
        <v>0</v>
      </c>
      <c r="C6" s="12">
        <v>0</v>
      </c>
      <c r="D6" s="12">
        <v>1</v>
      </c>
      <c r="E6" s="12">
        <v>0</v>
      </c>
      <c r="F6" s="12">
        <v>0</v>
      </c>
      <c r="G6" s="12">
        <v>0</v>
      </c>
      <c r="H6" s="12">
        <v>1</v>
      </c>
      <c r="I6" s="12">
        <v>0</v>
      </c>
      <c r="J6" s="12">
        <v>0</v>
      </c>
    </row>
    <row r="7" spans="1:10" x14ac:dyDescent="0.25">
      <c r="A7" s="10" t="s">
        <v>7</v>
      </c>
      <c r="B7" s="12">
        <v>0</v>
      </c>
      <c r="C7" s="12">
        <v>1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</v>
      </c>
      <c r="J7" s="12">
        <v>0</v>
      </c>
    </row>
    <row r="8" spans="1:10" x14ac:dyDescent="0.25">
      <c r="A8" s="10" t="s">
        <v>8</v>
      </c>
      <c r="B8" s="12">
        <v>0</v>
      </c>
      <c r="C8" s="12">
        <v>0</v>
      </c>
      <c r="D8" s="12">
        <v>1</v>
      </c>
      <c r="E8" s="12">
        <v>0</v>
      </c>
      <c r="F8" s="12">
        <v>1</v>
      </c>
      <c r="G8" s="12">
        <v>1</v>
      </c>
      <c r="H8" s="12">
        <v>0</v>
      </c>
      <c r="I8" s="12">
        <v>1</v>
      </c>
      <c r="J8" s="12">
        <v>1</v>
      </c>
    </row>
    <row r="9" spans="1:10" x14ac:dyDescent="0.25">
      <c r="A9" s="10" t="s">
        <v>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1</v>
      </c>
      <c r="H9" s="12">
        <v>1</v>
      </c>
      <c r="I9" s="12">
        <v>0</v>
      </c>
      <c r="J9" s="12">
        <v>1</v>
      </c>
    </row>
    <row r="10" spans="1:10" x14ac:dyDescent="0.25">
      <c r="A10" s="10" t="s">
        <v>10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1</v>
      </c>
      <c r="I10" s="12">
        <v>1</v>
      </c>
      <c r="J10" s="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88A8A-5DBC-4812-B15F-FDD9D39D9464}">
  <dimension ref="A1:L37"/>
  <sheetViews>
    <sheetView workbookViewId="0">
      <selection activeCell="O12" sqref="O12"/>
    </sheetView>
  </sheetViews>
  <sheetFormatPr baseColWidth="10" defaultRowHeight="15" x14ac:dyDescent="0.25"/>
  <cols>
    <col min="1" max="2" width="12.140625" style="8" bestFit="1" customWidth="1"/>
    <col min="3" max="4" width="7" style="8" bestFit="1" customWidth="1"/>
    <col min="5" max="5" width="8.5703125" style="8" bestFit="1" customWidth="1"/>
    <col min="6" max="6" width="8.140625" style="8" bestFit="1" customWidth="1"/>
    <col min="7" max="7" width="12.42578125" style="8" bestFit="1" customWidth="1"/>
    <col min="8" max="8" width="11.42578125" style="8"/>
    <col min="9" max="9" width="6.140625" style="8" bestFit="1" customWidth="1"/>
    <col min="10" max="10" width="9.7109375" style="8" bestFit="1" customWidth="1"/>
    <col min="11" max="11" width="11.42578125" style="8"/>
    <col min="12" max="12" width="15.42578125" style="8" bestFit="1" customWidth="1"/>
    <col min="13" max="16384" width="11.42578125" style="8"/>
  </cols>
  <sheetData>
    <row r="1" spans="1:12" x14ac:dyDescent="0.25">
      <c r="A1" s="6" t="s">
        <v>13</v>
      </c>
      <c r="B1" s="6" t="s">
        <v>14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I1" s="6" t="s">
        <v>21</v>
      </c>
      <c r="J1" s="6" t="s">
        <v>22</v>
      </c>
      <c r="L1" s="6" t="s">
        <v>23</v>
      </c>
    </row>
    <row r="2" spans="1:12" x14ac:dyDescent="0.25">
      <c r="A2" s="3" t="s">
        <v>2</v>
      </c>
      <c r="B2" s="3" t="s">
        <v>3</v>
      </c>
      <c r="C2" s="14">
        <f>VLOOKUP(A2,GDP!$A$1:$B$10,2,FALSE)</f>
        <v>1093</v>
      </c>
      <c r="D2" s="14">
        <f>VLOOKUP(B2,GDP!$A$1:$B$10,2,FALSE)</f>
        <v>5117</v>
      </c>
      <c r="E2" s="7">
        <f>INDEX(Distance!$A$1:$J$10,MATCH(Simulation!A2,Distance!$A$1:$A$10,0),MATCH(Simulation!B2,Distance!$A$1:$J$1,0))</f>
        <v>463</v>
      </c>
      <c r="F2" s="7">
        <f>INDEX(Frontiers!$A$1:$J$10,MATCH(Simulation!A2,Frontiers!$A$1:$A$10,0),MATCH(Simulation!B2,Frontiers!$A$1:$J$1,0))</f>
        <v>0</v>
      </c>
      <c r="G2" s="13">
        <f>(3*C2*D2)/(E2^2)</f>
        <v>78.269913093777546</v>
      </c>
      <c r="I2" s="15">
        <v>1.3471290003508329</v>
      </c>
      <c r="J2" s="15">
        <f>EXP(I2)</f>
        <v>3.8463667458315198</v>
      </c>
      <c r="L2" s="13">
        <f>G2*J2</f>
        <v>301.05479092302903</v>
      </c>
    </row>
    <row r="3" spans="1:12" x14ac:dyDescent="0.25">
      <c r="A3" s="3" t="s">
        <v>2</v>
      </c>
      <c r="B3" s="3" t="s">
        <v>4</v>
      </c>
      <c r="C3" s="14">
        <f>VLOOKUP(A3,GDP!$A$1:$B$10,2,FALSE)</f>
        <v>1093</v>
      </c>
      <c r="D3" s="14">
        <f>VLOOKUP(B3,GDP!$A$1:$B$10,2,FALSE)</f>
        <v>2421</v>
      </c>
      <c r="E3" s="7">
        <f>INDEX(Distance!$A$1:$J$10,MATCH(Simulation!A3,Distance!$A$1:$A$10,0),MATCH(Simulation!B3,Distance!$A$1:$J$1,0))</f>
        <v>541</v>
      </c>
      <c r="F3" s="7">
        <f>INDEX(Frontiers!$A$1:$J$10,MATCH(Simulation!A3,Frontiers!$A$1:$A$10,0),MATCH(Simulation!B3,Frontiers!$A$1:$J$1,0))</f>
        <v>1</v>
      </c>
      <c r="G3" s="13">
        <f t="shared" ref="G3:G37" si="0">(3*C3*D3)/(E3^2)</f>
        <v>27.123246811374841</v>
      </c>
      <c r="I3" s="15">
        <v>1.6188914742087945</v>
      </c>
      <c r="J3" s="15">
        <f t="shared" ref="J3:J37" si="1">EXP(I3)</f>
        <v>5.0474919391688191</v>
      </c>
      <c r="L3" s="13">
        <f t="shared" ref="L3:L37" si="2">G3*J3</f>
        <v>136.90436964450089</v>
      </c>
    </row>
    <row r="4" spans="1:12" x14ac:dyDescent="0.25">
      <c r="A4" s="3" t="s">
        <v>2</v>
      </c>
      <c r="B4" s="3" t="s">
        <v>5</v>
      </c>
      <c r="C4" s="14">
        <f>VLOOKUP(A4,GDP!$A$1:$B$10,2,FALSE)</f>
        <v>1093</v>
      </c>
      <c r="D4" s="14">
        <f>VLOOKUP(B4,GDP!$A$1:$B$10,2,FALSE)</f>
        <v>267</v>
      </c>
      <c r="E4" s="7">
        <f>INDEX(Distance!$A$1:$J$10,MATCH(Simulation!A4,Distance!$A$1:$A$10,0),MATCH(Simulation!B4,Distance!$A$1:$J$1,0))</f>
        <v>531</v>
      </c>
      <c r="F4" s="7">
        <f>INDEX(Frontiers!$A$1:$J$10,MATCH(Simulation!A4,Frontiers!$A$1:$A$10,0),MATCH(Simulation!B4,Frontiers!$A$1:$J$1,0))</f>
        <v>0</v>
      </c>
      <c r="G4" s="13">
        <f t="shared" si="0"/>
        <v>3.1050145232851354</v>
      </c>
      <c r="I4" s="15">
        <v>1.0619669410516508</v>
      </c>
      <c r="J4" s="15">
        <f t="shared" si="1"/>
        <v>2.8920538979980837</v>
      </c>
      <c r="L4" s="13">
        <f t="shared" si="2"/>
        <v>8.9798693554074376</v>
      </c>
    </row>
    <row r="5" spans="1:12" x14ac:dyDescent="0.25">
      <c r="A5" s="3" t="s">
        <v>2</v>
      </c>
      <c r="B5" s="3" t="s">
        <v>6</v>
      </c>
      <c r="C5" s="14">
        <f>VLOOKUP(A5,GDP!$A$1:$B$10,2,FALSE)</f>
        <v>1093</v>
      </c>
      <c r="D5" s="14">
        <f>VLOOKUP(B5,GDP!$A$1:$B$10,2,FALSE)</f>
        <v>7697</v>
      </c>
      <c r="E5" s="7">
        <f>INDEX(Distance!$A$1:$J$10,MATCH(Simulation!A5,Distance!$A$1:$A$10,0),MATCH(Simulation!B5,Distance!$A$1:$J$1,0))</f>
        <v>704</v>
      </c>
      <c r="F5" s="7">
        <f>INDEX(Frontiers!$A$1:$J$10,MATCH(Simulation!A5,Frontiers!$A$1:$A$10,0),MATCH(Simulation!B5,Frontiers!$A$1:$J$1,0))</f>
        <v>0</v>
      </c>
      <c r="G5" s="13">
        <f t="shared" si="0"/>
        <v>50.923422569085744</v>
      </c>
      <c r="I5" s="15">
        <v>1.6812618923722766</v>
      </c>
      <c r="J5" s="15">
        <f t="shared" si="1"/>
        <v>5.3723309990539612</v>
      </c>
      <c r="L5" s="13">
        <f t="shared" si="2"/>
        <v>273.57748164582347</v>
      </c>
    </row>
    <row r="6" spans="1:12" x14ac:dyDescent="0.25">
      <c r="A6" s="3" t="s">
        <v>2</v>
      </c>
      <c r="B6" s="3" t="s">
        <v>7</v>
      </c>
      <c r="C6" s="14">
        <f>VLOOKUP(A6,GDP!$A$1:$B$10,2,FALSE)</f>
        <v>1093</v>
      </c>
      <c r="D6" s="14">
        <f>VLOOKUP(B6,GDP!$A$1:$B$10,2,FALSE)</f>
        <v>4789</v>
      </c>
      <c r="E6" s="7">
        <f>INDEX(Distance!$A$1:$J$10,MATCH(Simulation!A6,Distance!$A$1:$A$10,0),MATCH(Simulation!B6,Distance!$A$1:$J$1,0))</f>
        <v>721</v>
      </c>
      <c r="F6" s="7">
        <f>INDEX(Frontiers!$A$1:$J$10,MATCH(Simulation!A6,Frontiers!$A$1:$A$10,0),MATCH(Simulation!B6,Frontiers!$A$1:$J$1,0))</f>
        <v>0</v>
      </c>
      <c r="G6" s="13">
        <f t="shared" si="0"/>
        <v>30.207565390186616</v>
      </c>
      <c r="I6" s="15">
        <v>3.6648125387728214</v>
      </c>
      <c r="J6" s="15">
        <f t="shared" si="1"/>
        <v>39.048815338092226</v>
      </c>
      <c r="L6" s="13">
        <f t="shared" si="2"/>
        <v>1179.569642734743</v>
      </c>
    </row>
    <row r="7" spans="1:12" x14ac:dyDescent="0.25">
      <c r="A7" s="3" t="s">
        <v>2</v>
      </c>
      <c r="B7" s="3" t="s">
        <v>8</v>
      </c>
      <c r="C7" s="14">
        <f>VLOOKUP(A7,GDP!$A$1:$B$10,2,FALSE)</f>
        <v>1093</v>
      </c>
      <c r="D7" s="14">
        <f>VLOOKUP(B7,GDP!$A$1:$B$10,2,FALSE)</f>
        <v>6820</v>
      </c>
      <c r="E7" s="7">
        <f>INDEX(Distance!$A$1:$J$10,MATCH(Simulation!A7,Distance!$A$1:$A$10,0),MATCH(Simulation!B7,Distance!$A$1:$J$1,0))</f>
        <v>917</v>
      </c>
      <c r="F7" s="7">
        <f>INDEX(Frontiers!$A$1:$J$10,MATCH(Simulation!A7,Frontiers!$A$1:$A$10,0),MATCH(Simulation!B7,Frontiers!$A$1:$J$1,0))</f>
        <v>0</v>
      </c>
      <c r="G7" s="13">
        <f t="shared" si="0"/>
        <v>26.594211602244766</v>
      </c>
      <c r="I7" s="15">
        <v>0.19914932636311278</v>
      </c>
      <c r="J7" s="15">
        <f t="shared" si="1"/>
        <v>1.2203641848398834</v>
      </c>
      <c r="L7" s="13">
        <f t="shared" si="2"/>
        <v>32.454623363432802</v>
      </c>
    </row>
    <row r="8" spans="1:12" x14ac:dyDescent="0.25">
      <c r="A8" s="3" t="s">
        <v>2</v>
      </c>
      <c r="B8" s="3" t="s">
        <v>9</v>
      </c>
      <c r="C8" s="14">
        <f>VLOOKUP(A8,GDP!$A$1:$B$10,2,FALSE)</f>
        <v>1093</v>
      </c>
      <c r="D8" s="14">
        <f>VLOOKUP(B8,GDP!$A$1:$B$10,2,FALSE)</f>
        <v>712</v>
      </c>
      <c r="E8" s="7">
        <f>INDEX(Distance!$A$1:$J$10,MATCH(Simulation!A8,Distance!$A$1:$A$10,0),MATCH(Simulation!B8,Distance!$A$1:$J$1,0))</f>
        <v>885</v>
      </c>
      <c r="F8" s="7">
        <f>INDEX(Frontiers!$A$1:$J$10,MATCH(Simulation!A8,Frontiers!$A$1:$A$10,0),MATCH(Simulation!B8,Frontiers!$A$1:$J$1,0))</f>
        <v>0</v>
      </c>
      <c r="G8" s="13">
        <f t="shared" si="0"/>
        <v>2.9808139423537297</v>
      </c>
      <c r="I8" s="15">
        <v>1.6434041754109785</v>
      </c>
      <c r="J8" s="15">
        <f t="shared" si="1"/>
        <v>5.1727485175604393</v>
      </c>
      <c r="L8" s="13">
        <f t="shared" si="2"/>
        <v>15.419000901433744</v>
      </c>
    </row>
    <row r="9" spans="1:12" x14ac:dyDescent="0.25">
      <c r="A9" s="3" t="s">
        <v>2</v>
      </c>
      <c r="B9" s="3" t="s">
        <v>10</v>
      </c>
      <c r="C9" s="14">
        <f>VLOOKUP(A9,GDP!$A$1:$B$10,2,FALSE)</f>
        <v>1093</v>
      </c>
      <c r="D9" s="14">
        <f>VLOOKUP(B9,GDP!$A$1:$B$10,2,FALSE)</f>
        <v>788</v>
      </c>
      <c r="E9" s="7">
        <f>INDEX(Distance!$A$1:$J$10,MATCH(Simulation!A9,Distance!$A$1:$A$10,0),MATCH(Simulation!B9,Distance!$A$1:$J$1,0))</f>
        <v>1149</v>
      </c>
      <c r="F9" s="7">
        <f>INDEX(Frontiers!$A$1:$J$10,MATCH(Simulation!A9,Frontiers!$A$1:$A$10,0),MATCH(Simulation!B9,Frontiers!$A$1:$J$1,0))</f>
        <v>0</v>
      </c>
      <c r="G9" s="13">
        <f t="shared" si="0"/>
        <v>1.9571656134179569</v>
      </c>
      <c r="I9" s="15">
        <v>1.1004030966432765</v>
      </c>
      <c r="J9" s="15">
        <f t="shared" si="1"/>
        <v>3.0053772372881471</v>
      </c>
      <c r="L9" s="13">
        <f t="shared" si="2"/>
        <v>5.8820209841694213</v>
      </c>
    </row>
    <row r="10" spans="1:12" x14ac:dyDescent="0.25">
      <c r="A10" s="3" t="s">
        <v>3</v>
      </c>
      <c r="B10" s="3" t="s">
        <v>4</v>
      </c>
      <c r="C10" s="14">
        <f>VLOOKUP(A10,GDP!$A$1:$B$10,2,FALSE)</f>
        <v>5117</v>
      </c>
      <c r="D10" s="14">
        <f>VLOOKUP(B10,GDP!$A$1:$B$10,2,FALSE)</f>
        <v>2421</v>
      </c>
      <c r="E10" s="7">
        <f>INDEX(Distance!$A$1:$J$10,MATCH(Simulation!A10,Distance!$A$1:$A$10,0),MATCH(Simulation!B10,Distance!$A$1:$J$1,0))</f>
        <v>260</v>
      </c>
      <c r="F10" s="7">
        <f>INDEX(Frontiers!$A$1:$J$10,MATCH(Simulation!A10,Frontiers!$A$1:$A$10,0),MATCH(Simulation!B10,Frontiers!$A$1:$J$1,0))</f>
        <v>1</v>
      </c>
      <c r="G10" s="13">
        <f t="shared" si="0"/>
        <v>549.77471893491122</v>
      </c>
      <c r="I10" s="15">
        <v>-0.16840476746438071</v>
      </c>
      <c r="J10" s="15">
        <f t="shared" si="1"/>
        <v>0.84501173219713788</v>
      </c>
      <c r="L10" s="13">
        <f t="shared" si="2"/>
        <v>464.56608756538395</v>
      </c>
    </row>
    <row r="11" spans="1:12" x14ac:dyDescent="0.25">
      <c r="A11" s="3" t="s">
        <v>3</v>
      </c>
      <c r="B11" s="3" t="s">
        <v>5</v>
      </c>
      <c r="C11" s="14">
        <f>VLOOKUP(A11,GDP!$A$1:$B$10,2,FALSE)</f>
        <v>5117</v>
      </c>
      <c r="D11" s="14">
        <f>VLOOKUP(B11,GDP!$A$1:$B$10,2,FALSE)</f>
        <v>267</v>
      </c>
      <c r="E11" s="7">
        <f>INDEX(Distance!$A$1:$J$10,MATCH(Simulation!A11,Distance!$A$1:$A$10,0),MATCH(Simulation!B11,Distance!$A$1:$J$1,0))</f>
        <v>415</v>
      </c>
      <c r="F11" s="7">
        <f>INDEX(Frontiers!$A$1:$J$10,MATCH(Simulation!A11,Frontiers!$A$1:$A$10,0),MATCH(Simulation!B11,Frontiers!$A$1:$J$1,0))</f>
        <v>0</v>
      </c>
      <c r="G11" s="13">
        <f t="shared" si="0"/>
        <v>23.798618086805053</v>
      </c>
      <c r="I11" s="15">
        <v>-0.12557848094729707</v>
      </c>
      <c r="J11" s="15">
        <f t="shared" si="1"/>
        <v>0.88198654257140574</v>
      </c>
      <c r="L11" s="13">
        <f t="shared" si="2"/>
        <v>20.990060884358513</v>
      </c>
    </row>
    <row r="12" spans="1:12" x14ac:dyDescent="0.25">
      <c r="A12" s="3" t="s">
        <v>3</v>
      </c>
      <c r="B12" s="3" t="s">
        <v>6</v>
      </c>
      <c r="C12" s="14">
        <f>VLOOKUP(A12,GDP!$A$1:$B$10,2,FALSE)</f>
        <v>5117</v>
      </c>
      <c r="D12" s="14">
        <f>VLOOKUP(B12,GDP!$A$1:$B$10,2,FALSE)</f>
        <v>7697</v>
      </c>
      <c r="E12" s="7">
        <f>INDEX(Distance!$A$1:$J$10,MATCH(Simulation!A12,Distance!$A$1:$A$10,0),MATCH(Simulation!B12,Distance!$A$1:$J$1,0))</f>
        <v>481</v>
      </c>
      <c r="F12" s="7">
        <f>INDEX(Frontiers!$A$1:$J$10,MATCH(Simulation!A12,Frontiers!$A$1:$A$10,0),MATCH(Simulation!B12,Frontiers!$A$1:$J$1,0))</f>
        <v>0</v>
      </c>
      <c r="G12" s="13">
        <f t="shared" si="0"/>
        <v>510.70252549046728</v>
      </c>
      <c r="I12" s="15">
        <v>9.1565198090393096E-2</v>
      </c>
      <c r="J12" s="15">
        <f t="shared" si="1"/>
        <v>1.0958882241828969</v>
      </c>
      <c r="L12" s="13">
        <f t="shared" si="2"/>
        <v>559.67288374546877</v>
      </c>
    </row>
    <row r="13" spans="1:12" x14ac:dyDescent="0.25">
      <c r="A13" s="3" t="s">
        <v>3</v>
      </c>
      <c r="B13" s="3" t="s">
        <v>7</v>
      </c>
      <c r="C13" s="14">
        <f>VLOOKUP(A13,GDP!$A$1:$B$10,2,FALSE)</f>
        <v>5117</v>
      </c>
      <c r="D13" s="14">
        <f>VLOOKUP(B13,GDP!$A$1:$B$10,2,FALSE)</f>
        <v>4789</v>
      </c>
      <c r="E13" s="7">
        <f>INDEX(Distance!$A$1:$J$10,MATCH(Simulation!A13,Distance!$A$1:$A$10,0),MATCH(Simulation!B13,Distance!$A$1:$J$1,0))</f>
        <v>294</v>
      </c>
      <c r="F13" s="7">
        <f>INDEX(Frontiers!$A$1:$J$10,MATCH(Simulation!A13,Frontiers!$A$1:$A$10,0),MATCH(Simulation!B13,Frontiers!$A$1:$J$1,0))</f>
        <v>1</v>
      </c>
      <c r="G13" s="13">
        <f t="shared" si="0"/>
        <v>850.52453838678332</v>
      </c>
      <c r="I13" s="15">
        <v>-1.203586180054117</v>
      </c>
      <c r="J13" s="15">
        <f t="shared" si="1"/>
        <v>0.30011600970618468</v>
      </c>
      <c r="L13" s="13">
        <f t="shared" si="2"/>
        <v>255.2560306178361</v>
      </c>
    </row>
    <row r="14" spans="1:12" x14ac:dyDescent="0.25">
      <c r="A14" s="3" t="s">
        <v>3</v>
      </c>
      <c r="B14" s="3" t="s">
        <v>8</v>
      </c>
      <c r="C14" s="14">
        <f>VLOOKUP(A14,GDP!$A$1:$B$10,2,FALSE)</f>
        <v>5117</v>
      </c>
      <c r="D14" s="14">
        <f>VLOOKUP(B14,GDP!$A$1:$B$10,2,FALSE)</f>
        <v>6820</v>
      </c>
      <c r="E14" s="7">
        <f>INDEX(Distance!$A$1:$J$10,MATCH(Simulation!A14,Distance!$A$1:$A$10,0),MATCH(Simulation!B14,Distance!$A$1:$J$1,0))</f>
        <v>581</v>
      </c>
      <c r="F14" s="7">
        <f>INDEX(Frontiers!$A$1:$J$10,MATCH(Simulation!A14,Frontiers!$A$1:$A$10,0),MATCH(Simulation!B14,Frontiers!$A$1:$J$1,0))</f>
        <v>0</v>
      </c>
      <c r="G14" s="13">
        <f t="shared" si="0"/>
        <v>310.14785475810299</v>
      </c>
      <c r="I14" s="15">
        <v>0.57123679653159343</v>
      </c>
      <c r="J14" s="15">
        <f t="shared" si="1"/>
        <v>1.7704553909763052</v>
      </c>
      <c r="L14" s="13">
        <f t="shared" si="2"/>
        <v>549.10294145621958</v>
      </c>
    </row>
    <row r="15" spans="1:12" x14ac:dyDescent="0.25">
      <c r="A15" s="3" t="s">
        <v>3</v>
      </c>
      <c r="B15" s="3" t="s">
        <v>9</v>
      </c>
      <c r="C15" s="14">
        <f>VLOOKUP(A15,GDP!$A$1:$B$10,2,FALSE)</f>
        <v>5117</v>
      </c>
      <c r="D15" s="14">
        <f>VLOOKUP(B15,GDP!$A$1:$B$10,2,FALSE)</f>
        <v>712</v>
      </c>
      <c r="E15" s="7">
        <f>INDEX(Distance!$A$1:$J$10,MATCH(Simulation!A15,Distance!$A$1:$A$10,0),MATCH(Simulation!B15,Distance!$A$1:$J$1,0))</f>
        <v>432</v>
      </c>
      <c r="F15" s="7">
        <f>INDEX(Frontiers!$A$1:$J$10,MATCH(Simulation!A15,Frontiers!$A$1:$A$10,0),MATCH(Simulation!B15,Frontiers!$A$1:$J$1,0))</f>
        <v>0</v>
      </c>
      <c r="G15" s="13">
        <f t="shared" si="0"/>
        <v>58.566486625514401</v>
      </c>
      <c r="I15" s="15">
        <v>0.20538664102787152</v>
      </c>
      <c r="J15" s="15">
        <f t="shared" si="1"/>
        <v>1.2279997682800086</v>
      </c>
      <c r="L15" s="13">
        <f t="shared" si="2"/>
        <v>71.91963200510591</v>
      </c>
    </row>
    <row r="16" spans="1:12" x14ac:dyDescent="0.25">
      <c r="A16" s="3" t="s">
        <v>3</v>
      </c>
      <c r="B16" s="3" t="s">
        <v>10</v>
      </c>
      <c r="C16" s="14">
        <f>VLOOKUP(A16,GDP!$A$1:$B$10,2,FALSE)</f>
        <v>5117</v>
      </c>
      <c r="D16" s="14">
        <f>VLOOKUP(B16,GDP!$A$1:$B$10,2,FALSE)</f>
        <v>788</v>
      </c>
      <c r="E16" s="7">
        <f>INDEX(Distance!$A$1:$J$10,MATCH(Simulation!A16,Distance!$A$1:$A$10,0),MATCH(Simulation!B16,Distance!$A$1:$J$1,0))</f>
        <v>696</v>
      </c>
      <c r="F16" s="7">
        <f>INDEX(Frontiers!$A$1:$J$10,MATCH(Simulation!A16,Frontiers!$A$1:$A$10,0),MATCH(Simulation!B16,Frontiers!$A$1:$J$1,0))</f>
        <v>0</v>
      </c>
      <c r="G16" s="13">
        <f t="shared" si="0"/>
        <v>24.971487316686485</v>
      </c>
      <c r="I16" s="15">
        <v>2.5626577553339303</v>
      </c>
      <c r="J16" s="15">
        <f t="shared" si="1"/>
        <v>12.970243280643944</v>
      </c>
      <c r="L16" s="13">
        <f t="shared" si="2"/>
        <v>323.88626557693834</v>
      </c>
    </row>
    <row r="17" spans="1:12" x14ac:dyDescent="0.25">
      <c r="A17" s="3" t="s">
        <v>4</v>
      </c>
      <c r="B17" s="3" t="s">
        <v>5</v>
      </c>
      <c r="C17" s="14">
        <f>VLOOKUP(A17,GDP!$A$1:$B$10,2,FALSE)</f>
        <v>2421</v>
      </c>
      <c r="D17" s="14">
        <f>VLOOKUP(B17,GDP!$A$1:$B$10,2,FALSE)</f>
        <v>267</v>
      </c>
      <c r="E17" s="7">
        <f>INDEX(Distance!$A$1:$J$10,MATCH(Simulation!A17,Distance!$A$1:$A$10,0),MATCH(Simulation!B17,Distance!$A$1:$J$1,0))</f>
        <v>187</v>
      </c>
      <c r="F17" s="7">
        <f>INDEX(Frontiers!$A$1:$J$10,MATCH(Simulation!A17,Frontiers!$A$1:$A$10,0),MATCH(Simulation!B17,Frontiers!$A$1:$J$1,0))</f>
        <v>0</v>
      </c>
      <c r="G17" s="13">
        <f t="shared" si="0"/>
        <v>55.455431954016412</v>
      </c>
      <c r="I17" s="15">
        <v>0.53732856031274423</v>
      </c>
      <c r="J17" s="15">
        <f t="shared" si="1"/>
        <v>1.7114287711193596</v>
      </c>
      <c r="L17" s="13">
        <f t="shared" si="2"/>
        <v>94.908021760955577</v>
      </c>
    </row>
    <row r="18" spans="1:12" x14ac:dyDescent="0.25">
      <c r="A18" s="3" t="s">
        <v>4</v>
      </c>
      <c r="B18" s="3" t="s">
        <v>6</v>
      </c>
      <c r="C18" s="14">
        <f>VLOOKUP(A18,GDP!$A$1:$B$10,2,FALSE)</f>
        <v>2421</v>
      </c>
      <c r="D18" s="14">
        <f>VLOOKUP(B18,GDP!$A$1:$B$10,2,FALSE)</f>
        <v>7697</v>
      </c>
      <c r="E18" s="7">
        <f>INDEX(Distance!$A$1:$J$10,MATCH(Simulation!A18,Distance!$A$1:$A$10,0),MATCH(Simulation!B18,Distance!$A$1:$J$1,0))</f>
        <v>222</v>
      </c>
      <c r="F18" s="7">
        <f>INDEX(Frontiers!$A$1:$J$10,MATCH(Simulation!A18,Frontiers!$A$1:$A$10,0),MATCH(Simulation!B18,Frontiers!$A$1:$J$1,0))</f>
        <v>1</v>
      </c>
      <c r="G18" s="13">
        <f t="shared" si="0"/>
        <v>1134.3095325054785</v>
      </c>
      <c r="I18" s="15">
        <v>1.2565215001814067</v>
      </c>
      <c r="J18" s="15">
        <f t="shared" si="1"/>
        <v>3.5131796133831772</v>
      </c>
      <c r="L18" s="13">
        <f t="shared" si="2"/>
        <v>3985.0331248644493</v>
      </c>
    </row>
    <row r="19" spans="1:12" x14ac:dyDescent="0.25">
      <c r="A19" s="3" t="s">
        <v>4</v>
      </c>
      <c r="B19" s="3" t="s">
        <v>7</v>
      </c>
      <c r="C19" s="14">
        <f>VLOOKUP(A19,GDP!$A$1:$B$10,2,FALSE)</f>
        <v>2421</v>
      </c>
      <c r="D19" s="14">
        <f>VLOOKUP(B19,GDP!$A$1:$B$10,2,FALSE)</f>
        <v>4789</v>
      </c>
      <c r="E19" s="7">
        <f>INDEX(Distance!$A$1:$J$10,MATCH(Simulation!A19,Distance!$A$1:$A$10,0),MATCH(Simulation!B19,Distance!$A$1:$J$1,0))</f>
        <v>242</v>
      </c>
      <c r="F19" s="7">
        <f>INDEX(Frontiers!$A$1:$J$10,MATCH(Simulation!A19,Frontiers!$A$1:$A$10,0),MATCH(Simulation!B19,Frontiers!$A$1:$J$1,0))</f>
        <v>1</v>
      </c>
      <c r="G19" s="13">
        <f t="shared" si="0"/>
        <v>593.923007308244</v>
      </c>
      <c r="I19" s="15">
        <v>1.5601854101987556</v>
      </c>
      <c r="J19" s="15">
        <f t="shared" si="1"/>
        <v>4.7597036609326731</v>
      </c>
      <c r="L19" s="13">
        <f t="shared" si="2"/>
        <v>2826.8975121971916</v>
      </c>
    </row>
    <row r="20" spans="1:12" x14ac:dyDescent="0.25">
      <c r="A20" s="3" t="s">
        <v>4</v>
      </c>
      <c r="B20" s="3" t="s">
        <v>8</v>
      </c>
      <c r="C20" s="14">
        <f>VLOOKUP(A20,GDP!$A$1:$B$10,2,FALSE)</f>
        <v>2421</v>
      </c>
      <c r="D20" s="14">
        <f>VLOOKUP(B20,GDP!$A$1:$B$10,2,FALSE)</f>
        <v>6820</v>
      </c>
      <c r="E20" s="7">
        <f>INDEX(Distance!$A$1:$J$10,MATCH(Simulation!A20,Distance!$A$1:$A$10,0),MATCH(Simulation!B20,Distance!$A$1:$J$1,0))</f>
        <v>379</v>
      </c>
      <c r="F20" s="7">
        <f>INDEX(Frontiers!$A$1:$J$10,MATCH(Simulation!A20,Frontiers!$A$1:$A$10,0),MATCH(Simulation!B20,Frontiers!$A$1:$J$1,0))</f>
        <v>1</v>
      </c>
      <c r="G20" s="13">
        <f t="shared" si="0"/>
        <v>344.84346391350658</v>
      </c>
      <c r="I20" s="15">
        <v>-3.7597146729240194E-2</v>
      </c>
      <c r="J20" s="15">
        <f t="shared" si="1"/>
        <v>0.96310085107843801</v>
      </c>
      <c r="L20" s="13">
        <f t="shared" si="2"/>
        <v>332.11903358393482</v>
      </c>
    </row>
    <row r="21" spans="1:12" x14ac:dyDescent="0.25">
      <c r="A21" s="3" t="s">
        <v>4</v>
      </c>
      <c r="B21" s="3" t="s">
        <v>9</v>
      </c>
      <c r="C21" s="14">
        <f>VLOOKUP(A21,GDP!$A$1:$B$10,2,FALSE)</f>
        <v>2421</v>
      </c>
      <c r="D21" s="14">
        <f>VLOOKUP(B21,GDP!$A$1:$B$10,2,FALSE)</f>
        <v>712</v>
      </c>
      <c r="E21" s="7">
        <f>INDEX(Distance!$A$1:$J$10,MATCH(Simulation!A21,Distance!$A$1:$A$10,0),MATCH(Simulation!B21,Distance!$A$1:$J$1,0))</f>
        <v>424</v>
      </c>
      <c r="F21" s="7">
        <f>INDEX(Frontiers!$A$1:$J$10,MATCH(Simulation!A21,Frontiers!$A$1:$A$10,0),MATCH(Simulation!B21,Frontiers!$A$1:$J$1,0))</f>
        <v>0</v>
      </c>
      <c r="G21" s="13">
        <f t="shared" si="0"/>
        <v>28.76499644001424</v>
      </c>
      <c r="I21" s="15">
        <v>2.6945144782075658E-2</v>
      </c>
      <c r="J21" s="15">
        <f t="shared" si="1"/>
        <v>1.0273114478244758</v>
      </c>
      <c r="L21" s="13">
        <f t="shared" si="2"/>
        <v>29.550610139456921</v>
      </c>
    </row>
    <row r="22" spans="1:12" x14ac:dyDescent="0.25">
      <c r="A22" s="3" t="s">
        <v>4</v>
      </c>
      <c r="B22" s="3" t="s">
        <v>10</v>
      </c>
      <c r="C22" s="14">
        <f>VLOOKUP(A22,GDP!$A$1:$B$10,2,FALSE)</f>
        <v>2421</v>
      </c>
      <c r="D22" s="14">
        <f>VLOOKUP(B22,GDP!$A$1:$B$10,2,FALSE)</f>
        <v>788</v>
      </c>
      <c r="E22" s="7">
        <f>INDEX(Distance!$A$1:$J$10,MATCH(Simulation!A22,Distance!$A$1:$A$10,0),MATCH(Simulation!B22,Distance!$A$1:$J$1,0))</f>
        <v>663</v>
      </c>
      <c r="F22" s="7">
        <f>INDEX(Frontiers!$A$1:$J$10,MATCH(Simulation!A22,Frontiers!$A$1:$A$10,0),MATCH(Simulation!B22,Frontiers!$A$1:$J$1,0))</f>
        <v>0</v>
      </c>
      <c r="G22" s="13">
        <f t="shared" si="0"/>
        <v>13.02012653303577</v>
      </c>
      <c r="I22" s="15">
        <v>0.52820996643276885</v>
      </c>
      <c r="J22" s="15">
        <f t="shared" si="1"/>
        <v>1.6958938830108998</v>
      </c>
      <c r="L22" s="13">
        <f t="shared" si="2"/>
        <v>22.080752943403276</v>
      </c>
    </row>
    <row r="23" spans="1:12" x14ac:dyDescent="0.25">
      <c r="A23" s="3" t="s">
        <v>5</v>
      </c>
      <c r="B23" s="3" t="s">
        <v>6</v>
      </c>
      <c r="C23" s="14">
        <f>VLOOKUP(A23,GDP!$A$1:$B$10,2,FALSE)</f>
        <v>267</v>
      </c>
      <c r="D23" s="14">
        <f>VLOOKUP(B23,GDP!$A$1:$B$10,2,FALSE)</f>
        <v>7697</v>
      </c>
      <c r="E23" s="7">
        <f>INDEX(Distance!$A$1:$J$10,MATCH(Simulation!A23,Distance!$A$1:$A$10,0),MATCH(Simulation!B23,Distance!$A$1:$J$1,0))</f>
        <v>185</v>
      </c>
      <c r="F23" s="7">
        <f>INDEX(Frontiers!$A$1:$J$10,MATCH(Simulation!A23,Frontiers!$A$1:$A$10,0),MATCH(Simulation!B23,Frontiers!$A$1:$J$1,0))</f>
        <v>0</v>
      </c>
      <c r="G23" s="13">
        <f t="shared" si="0"/>
        <v>180.14016070124177</v>
      </c>
      <c r="I23" s="15">
        <v>-0.41336670619784854</v>
      </c>
      <c r="J23" s="15">
        <f t="shared" si="1"/>
        <v>0.66141969165041548</v>
      </c>
      <c r="L23" s="13">
        <f t="shared" si="2"/>
        <v>119.14824954487162</v>
      </c>
    </row>
    <row r="24" spans="1:12" x14ac:dyDescent="0.25">
      <c r="A24" s="3" t="s">
        <v>5</v>
      </c>
      <c r="B24" s="3" t="s">
        <v>7</v>
      </c>
      <c r="C24" s="14">
        <f>VLOOKUP(A24,GDP!$A$1:$B$10,2,FALSE)</f>
        <v>267</v>
      </c>
      <c r="D24" s="14">
        <f>VLOOKUP(B24,GDP!$A$1:$B$10,2,FALSE)</f>
        <v>4789</v>
      </c>
      <c r="E24" s="7">
        <f>INDEX(Distance!$A$1:$J$10,MATCH(Simulation!A24,Distance!$A$1:$A$10,0),MATCH(Simulation!B24,Distance!$A$1:$J$1,0))</f>
        <v>417</v>
      </c>
      <c r="F24" s="7">
        <f>INDEX(Frontiers!$A$1:$J$10,MATCH(Simulation!A24,Frontiers!$A$1:$A$10,0),MATCH(Simulation!B24,Frontiers!$A$1:$J$1,0))</f>
        <v>0</v>
      </c>
      <c r="G24" s="13">
        <f t="shared" si="0"/>
        <v>22.059986543139591</v>
      </c>
      <c r="I24" s="15">
        <v>0.55862165027065203</v>
      </c>
      <c r="J24" s="15">
        <f t="shared" si="1"/>
        <v>1.7482611235711398</v>
      </c>
      <c r="L24" s="13">
        <f t="shared" si="2"/>
        <v>38.566616859873449</v>
      </c>
    </row>
    <row r="25" spans="1:12" x14ac:dyDescent="0.25">
      <c r="A25" s="3" t="s">
        <v>5</v>
      </c>
      <c r="B25" s="3" t="s">
        <v>8</v>
      </c>
      <c r="C25" s="14">
        <f>VLOOKUP(A25,GDP!$A$1:$B$10,2,FALSE)</f>
        <v>267</v>
      </c>
      <c r="D25" s="14">
        <f>VLOOKUP(B25,GDP!$A$1:$B$10,2,FALSE)</f>
        <v>6820</v>
      </c>
      <c r="E25" s="7">
        <f>INDEX(Distance!$A$1:$J$10,MATCH(Simulation!A25,Distance!$A$1:$A$10,0),MATCH(Simulation!B25,Distance!$A$1:$J$1,0))</f>
        <v>436</v>
      </c>
      <c r="F25" s="7">
        <f>INDEX(Frontiers!$A$1:$J$10,MATCH(Simulation!A25,Frontiers!$A$1:$A$10,0),MATCH(Simulation!B25,Frontiers!$A$1:$J$1,0))</f>
        <v>0</v>
      </c>
      <c r="G25" s="13">
        <f t="shared" si="0"/>
        <v>28.737164380102683</v>
      </c>
      <c r="I25" s="15">
        <v>-0.8720166988496203</v>
      </c>
      <c r="J25" s="15">
        <f t="shared" si="1"/>
        <v>0.41810750152133103</v>
      </c>
      <c r="L25" s="13">
        <f t="shared" si="2"/>
        <v>12.015223999772523</v>
      </c>
    </row>
    <row r="26" spans="1:12" x14ac:dyDescent="0.25">
      <c r="A26" s="3" t="s">
        <v>5</v>
      </c>
      <c r="B26" s="3" t="s">
        <v>9</v>
      </c>
      <c r="C26" s="14">
        <f>VLOOKUP(A26,GDP!$A$1:$B$10,2,FALSE)</f>
        <v>267</v>
      </c>
      <c r="D26" s="14">
        <f>VLOOKUP(B26,GDP!$A$1:$B$10,2,FALSE)</f>
        <v>712</v>
      </c>
      <c r="E26" s="7">
        <f>INDEX(Distance!$A$1:$J$10,MATCH(Simulation!A26,Distance!$A$1:$A$10,0),MATCH(Simulation!B26,Distance!$A$1:$J$1,0))</f>
        <v>593</v>
      </c>
      <c r="F26" s="7">
        <f>INDEX(Frontiers!$A$1:$J$10,MATCH(Simulation!A26,Frontiers!$A$1:$A$10,0),MATCH(Simulation!B26,Frontiers!$A$1:$J$1,0))</f>
        <v>0</v>
      </c>
      <c r="G26" s="13">
        <f t="shared" si="0"/>
        <v>1.6218217597661304</v>
      </c>
      <c r="I26" s="15">
        <v>-1.0878466127905995E-2</v>
      </c>
      <c r="J26" s="15">
        <f t="shared" si="1"/>
        <v>0.98918049040552714</v>
      </c>
      <c r="L26" s="13">
        <f t="shared" si="2"/>
        <v>1.6042744436758158</v>
      </c>
    </row>
    <row r="27" spans="1:12" x14ac:dyDescent="0.25">
      <c r="A27" s="3" t="s">
        <v>5</v>
      </c>
      <c r="B27" s="3" t="s">
        <v>10</v>
      </c>
      <c r="C27" s="14">
        <f>VLOOKUP(A27,GDP!$A$1:$B$10,2,FALSE)</f>
        <v>267</v>
      </c>
      <c r="D27" s="14">
        <f>VLOOKUP(B27,GDP!$A$1:$B$10,2,FALSE)</f>
        <v>788</v>
      </c>
      <c r="E27" s="7">
        <f>INDEX(Distance!$A$1:$J$10,MATCH(Simulation!A27,Distance!$A$1:$A$10,0),MATCH(Simulation!B27,Distance!$A$1:$J$1,0))</f>
        <v>812</v>
      </c>
      <c r="F27" s="7">
        <f>INDEX(Frontiers!$A$1:$J$10,MATCH(Simulation!A27,Frontiers!$A$1:$A$10,0),MATCH(Simulation!B27,Frontiers!$A$1:$J$1,0))</f>
        <v>0</v>
      </c>
      <c r="G27" s="13">
        <f t="shared" si="0"/>
        <v>0.95729694969545487</v>
      </c>
      <c r="I27" s="15">
        <v>-1.0837347872438841</v>
      </c>
      <c r="J27" s="15">
        <f t="shared" si="1"/>
        <v>0.33832957410902859</v>
      </c>
      <c r="L27" s="13">
        <f t="shared" si="2"/>
        <v>0.32388186928633539</v>
      </c>
    </row>
    <row r="28" spans="1:12" x14ac:dyDescent="0.25">
      <c r="A28" s="3" t="s">
        <v>6</v>
      </c>
      <c r="B28" s="3" t="s">
        <v>7</v>
      </c>
      <c r="C28" s="14">
        <f>VLOOKUP(A28,GDP!$A$1:$B$10,2,FALSE)</f>
        <v>7697</v>
      </c>
      <c r="D28" s="14">
        <f>VLOOKUP(B28,GDP!$A$1:$B$10,2,FALSE)</f>
        <v>4789</v>
      </c>
      <c r="E28" s="7">
        <f>INDEX(Distance!$A$1:$J$10,MATCH(Simulation!A28,Distance!$A$1:$A$10,0),MATCH(Simulation!B28,Distance!$A$1:$J$1,0))</f>
        <v>355</v>
      </c>
      <c r="F28" s="7">
        <f>INDEX(Frontiers!$A$1:$J$10,MATCH(Simulation!A28,Frontiers!$A$1:$A$10,0),MATCH(Simulation!B28,Frontiers!$A$1:$J$1,0))</f>
        <v>0</v>
      </c>
      <c r="G28" s="13">
        <f t="shared" si="0"/>
        <v>877.46716127752427</v>
      </c>
      <c r="I28" s="15">
        <v>-0.18771015675156377</v>
      </c>
      <c r="J28" s="15">
        <f t="shared" si="1"/>
        <v>0.82885491042008141</v>
      </c>
      <c r="L28" s="13">
        <f t="shared" si="2"/>
        <v>727.29296535724552</v>
      </c>
    </row>
    <row r="29" spans="1:12" x14ac:dyDescent="0.25">
      <c r="A29" s="3" t="s">
        <v>6</v>
      </c>
      <c r="B29" s="3" t="s">
        <v>8</v>
      </c>
      <c r="C29" s="14">
        <f>VLOOKUP(A29,GDP!$A$1:$B$10,2,FALSE)</f>
        <v>7697</v>
      </c>
      <c r="D29" s="14">
        <f>VLOOKUP(B29,GDP!$A$1:$B$10,2,FALSE)</f>
        <v>6820</v>
      </c>
      <c r="E29" s="7">
        <f>INDEX(Distance!$A$1:$J$10,MATCH(Simulation!A29,Distance!$A$1:$A$10,0),MATCH(Simulation!B29,Distance!$A$1:$J$1,0))</f>
        <v>259</v>
      </c>
      <c r="F29" s="7">
        <f>INDEX(Frontiers!$A$1:$J$10,MATCH(Simulation!A29,Frontiers!$A$1:$A$10,0),MATCH(Simulation!B29,Frontiers!$A$1:$J$1,0))</f>
        <v>1</v>
      </c>
      <c r="G29" s="13">
        <f t="shared" si="0"/>
        <v>2347.6188488543703</v>
      </c>
      <c r="I29" s="15">
        <v>-2.8252252377569675</v>
      </c>
      <c r="J29" s="15">
        <f t="shared" si="1"/>
        <v>5.9295299784917557E-2</v>
      </c>
      <c r="L29" s="13">
        <f t="shared" si="2"/>
        <v>139.20276342354293</v>
      </c>
    </row>
    <row r="30" spans="1:12" x14ac:dyDescent="0.25">
      <c r="A30" s="3" t="s">
        <v>6</v>
      </c>
      <c r="B30" s="3" t="s">
        <v>9</v>
      </c>
      <c r="C30" s="14">
        <f>VLOOKUP(A30,GDP!$A$1:$B$10,2,FALSE)</f>
        <v>7697</v>
      </c>
      <c r="D30" s="14">
        <f>VLOOKUP(B30,GDP!$A$1:$B$10,2,FALSE)</f>
        <v>712</v>
      </c>
      <c r="E30" s="7">
        <f>INDEX(Distance!$A$1:$J$10,MATCH(Simulation!A30,Distance!$A$1:$A$10,0),MATCH(Simulation!B30,Distance!$A$1:$J$1,0))</f>
        <v>502</v>
      </c>
      <c r="F30" s="7">
        <f>INDEX(Frontiers!$A$1:$J$10,MATCH(Simulation!A30,Frontiers!$A$1:$A$10,0),MATCH(Simulation!B30,Frontiers!$A$1:$J$1,0))</f>
        <v>0</v>
      </c>
      <c r="G30" s="13">
        <f t="shared" si="0"/>
        <v>65.240202536467677</v>
      </c>
      <c r="I30" s="15">
        <v>1.9413000700296834</v>
      </c>
      <c r="J30" s="15">
        <f t="shared" si="1"/>
        <v>6.9678037175456327</v>
      </c>
      <c r="L30" s="13">
        <f t="shared" si="2"/>
        <v>454.5809257670295</v>
      </c>
    </row>
    <row r="31" spans="1:12" x14ac:dyDescent="0.25">
      <c r="A31" s="3" t="s">
        <v>6</v>
      </c>
      <c r="B31" s="3" t="s">
        <v>10</v>
      </c>
      <c r="C31" s="14">
        <f>VLOOKUP(A31,GDP!$A$1:$B$10,2,FALSE)</f>
        <v>7697</v>
      </c>
      <c r="D31" s="14">
        <f>VLOOKUP(B31,GDP!$A$1:$B$10,2,FALSE)</f>
        <v>788</v>
      </c>
      <c r="E31" s="7">
        <f>INDEX(Distance!$A$1:$J$10,MATCH(Simulation!A31,Distance!$A$1:$A$10,0),MATCH(Simulation!B31,Distance!$A$1:$J$1,0))</f>
        <v>681</v>
      </c>
      <c r="F31" s="7">
        <f>INDEX(Frontiers!$A$1:$J$10,MATCH(Simulation!A31,Frontiers!$A$1:$A$10,0),MATCH(Simulation!B31,Frontiers!$A$1:$J$1,0))</f>
        <v>0</v>
      </c>
      <c r="G31" s="13">
        <f t="shared" si="0"/>
        <v>39.235097388525553</v>
      </c>
      <c r="I31" s="15">
        <v>0.64302457758458331</v>
      </c>
      <c r="J31" s="15">
        <f t="shared" si="1"/>
        <v>1.9022256161838476</v>
      </c>
      <c r="L31" s="13">
        <f t="shared" si="2"/>
        <v>74.634007305921287</v>
      </c>
    </row>
    <row r="32" spans="1:12" x14ac:dyDescent="0.25">
      <c r="A32" s="3" t="s">
        <v>7</v>
      </c>
      <c r="B32" s="3" t="s">
        <v>8</v>
      </c>
      <c r="C32" s="14">
        <f>VLOOKUP(A32,GDP!$A$1:$B$10,2,FALSE)</f>
        <v>4789</v>
      </c>
      <c r="D32" s="14">
        <f>VLOOKUP(B32,GDP!$A$1:$B$10,2,FALSE)</f>
        <v>6820</v>
      </c>
      <c r="E32" s="7">
        <f>INDEX(Distance!$A$1:$J$10,MATCH(Simulation!A32,Distance!$A$1:$A$10,0),MATCH(Simulation!B32,Distance!$A$1:$J$1,0))</f>
        <v>325</v>
      </c>
      <c r="F32" s="7">
        <f>INDEX(Frontiers!$A$1:$J$10,MATCH(Simulation!A32,Frontiers!$A$1:$A$10,0),MATCH(Simulation!B32,Frontiers!$A$1:$J$1,0))</f>
        <v>1</v>
      </c>
      <c r="G32" s="13">
        <f t="shared" si="0"/>
        <v>927.64913609467453</v>
      </c>
      <c r="I32" s="15">
        <v>0.43584532249951735</v>
      </c>
      <c r="J32" s="15">
        <f t="shared" si="1"/>
        <v>1.5462696031337886</v>
      </c>
      <c r="L32" s="13">
        <f t="shared" si="2"/>
        <v>1434.3956615165141</v>
      </c>
    </row>
    <row r="33" spans="1:12" x14ac:dyDescent="0.25">
      <c r="A33" s="3" t="s">
        <v>7</v>
      </c>
      <c r="B33" s="3" t="s">
        <v>9</v>
      </c>
      <c r="C33" s="14">
        <f>VLOOKUP(A33,GDP!$A$1:$B$10,2,FALSE)</f>
        <v>4789</v>
      </c>
      <c r="D33" s="14">
        <f>VLOOKUP(B33,GDP!$A$1:$B$10,2,FALSE)</f>
        <v>712</v>
      </c>
      <c r="E33" s="7">
        <f>INDEX(Distance!$A$1:$J$10,MATCH(Simulation!A33,Distance!$A$1:$A$10,0),MATCH(Simulation!B33,Distance!$A$1:$J$1,0))</f>
        <v>182</v>
      </c>
      <c r="F33" s="7">
        <f>INDEX(Frontiers!$A$1:$J$10,MATCH(Simulation!A33,Frontiers!$A$1:$A$10,0),MATCH(Simulation!B33,Frontiers!$A$1:$J$1,0))</f>
        <v>1</v>
      </c>
      <c r="G33" s="13">
        <f t="shared" si="0"/>
        <v>308.81850018113755</v>
      </c>
      <c r="I33" s="15">
        <v>1.9182225514668971</v>
      </c>
      <c r="J33" s="15">
        <f t="shared" si="1"/>
        <v>6.8088453350905702</v>
      </c>
      <c r="L33" s="13">
        <f t="shared" si="2"/>
        <v>2102.697404348005</v>
      </c>
    </row>
    <row r="34" spans="1:12" x14ac:dyDescent="0.25">
      <c r="A34" s="3" t="s">
        <v>7</v>
      </c>
      <c r="B34" s="3" t="s">
        <v>10</v>
      </c>
      <c r="C34" s="14">
        <f>VLOOKUP(A34,GDP!$A$1:$B$10,2,FALSE)</f>
        <v>4789</v>
      </c>
      <c r="D34" s="14">
        <f>VLOOKUP(B34,GDP!$A$1:$B$10,2,FALSE)</f>
        <v>788</v>
      </c>
      <c r="E34" s="7">
        <f>INDEX(Distance!$A$1:$J$10,MATCH(Simulation!A34,Distance!$A$1:$A$10,0),MATCH(Simulation!B34,Distance!$A$1:$J$1,0))</f>
        <v>433</v>
      </c>
      <c r="F34" s="7">
        <f>INDEX(Frontiers!$A$1:$J$10,MATCH(Simulation!A34,Frontiers!$A$1:$A$10,0),MATCH(Simulation!B34,Frontiers!$A$1:$J$1,0))</f>
        <v>0</v>
      </c>
      <c r="G34" s="13">
        <f t="shared" si="0"/>
        <v>60.383254484263077</v>
      </c>
      <c r="I34" s="15">
        <v>2.1032410586485639</v>
      </c>
      <c r="J34" s="15">
        <f t="shared" si="1"/>
        <v>8.1926798851703317</v>
      </c>
      <c r="L34" s="13">
        <f t="shared" si="2"/>
        <v>494.70067441434333</v>
      </c>
    </row>
    <row r="35" spans="1:12" x14ac:dyDescent="0.25">
      <c r="A35" s="3" t="s">
        <v>8</v>
      </c>
      <c r="B35" s="3" t="s">
        <v>9</v>
      </c>
      <c r="C35" s="14">
        <f>VLOOKUP(A35,GDP!$A$1:$B$10,2,FALSE)</f>
        <v>6820</v>
      </c>
      <c r="D35" s="14">
        <f>VLOOKUP(B35,GDP!$A$1:$B$10,2,FALSE)</f>
        <v>712</v>
      </c>
      <c r="E35" s="7">
        <f>INDEX(Distance!$A$1:$J$10,MATCH(Simulation!A35,Distance!$A$1:$A$10,0),MATCH(Simulation!B35,Distance!$A$1:$J$1,0))</f>
        <v>376</v>
      </c>
      <c r="F35" s="7">
        <f>INDEX(Frontiers!$A$1:$J$10,MATCH(Simulation!A35,Frontiers!$A$1:$A$10,0),MATCH(Simulation!B35,Frontiers!$A$1:$J$1,0))</f>
        <v>1</v>
      </c>
      <c r="G35" s="13">
        <f t="shared" si="0"/>
        <v>103.04096876414667</v>
      </c>
      <c r="I35" s="15">
        <v>1.077674824045971</v>
      </c>
      <c r="J35" s="15">
        <f t="shared" si="1"/>
        <v>2.937840606936482</v>
      </c>
      <c r="L35" s="13">
        <f t="shared" si="2"/>
        <v>302.71794221338371</v>
      </c>
    </row>
    <row r="36" spans="1:12" x14ac:dyDescent="0.25">
      <c r="A36" s="3" t="s">
        <v>8</v>
      </c>
      <c r="B36" s="3" t="s">
        <v>10</v>
      </c>
      <c r="C36" s="14">
        <f>VLOOKUP(A36,GDP!$A$1:$B$10,2,FALSE)</f>
        <v>6820</v>
      </c>
      <c r="D36" s="14">
        <f>VLOOKUP(B36,GDP!$A$1:$B$10,2,FALSE)</f>
        <v>788</v>
      </c>
      <c r="E36" s="7">
        <f>INDEX(Distance!$A$1:$J$10,MATCH(Simulation!A36,Distance!$A$1:$A$10,0),MATCH(Simulation!B36,Distance!$A$1:$J$1,0))</f>
        <v>467</v>
      </c>
      <c r="F36" s="7">
        <f>INDEX(Frontiers!$A$1:$J$10,MATCH(Simulation!A36,Frontiers!$A$1:$A$10,0),MATCH(Simulation!B36,Frontiers!$A$1:$J$1,0))</f>
        <v>1</v>
      </c>
      <c r="G36" s="13">
        <f t="shared" si="0"/>
        <v>73.926149416064078</v>
      </c>
      <c r="I36" s="15">
        <v>-2.4196197045966983</v>
      </c>
      <c r="J36" s="15">
        <f t="shared" si="1"/>
        <v>8.895544037270188E-2</v>
      </c>
      <c r="L36" s="13">
        <f t="shared" si="2"/>
        <v>6.576133176364138</v>
      </c>
    </row>
    <row r="37" spans="1:12" x14ac:dyDescent="0.25">
      <c r="A37" s="3" t="s">
        <v>9</v>
      </c>
      <c r="B37" s="3" t="s">
        <v>10</v>
      </c>
      <c r="C37" s="14">
        <f>VLOOKUP(A37,GDP!$A$1:$B$10,2,FALSE)</f>
        <v>712</v>
      </c>
      <c r="D37" s="14">
        <f>VLOOKUP(B37,GDP!$A$1:$B$10,2,FALSE)</f>
        <v>788</v>
      </c>
      <c r="E37" s="7">
        <f>INDEX(Distance!$A$1:$J$10,MATCH(Simulation!A37,Distance!$A$1:$A$10,0),MATCH(Simulation!B37,Distance!$A$1:$J$1,0))</f>
        <v>264</v>
      </c>
      <c r="F37" s="7">
        <f>INDEX(Frontiers!$A$1:$J$10,MATCH(Simulation!A37,Frontiers!$A$1:$A$10,0),MATCH(Simulation!B37,Frontiers!$A$1:$J$1,0))</f>
        <v>1</v>
      </c>
      <c r="G37" s="13">
        <f t="shared" si="0"/>
        <v>24.150137741046834</v>
      </c>
      <c r="I37" s="15">
        <v>-1.1776055544032715</v>
      </c>
      <c r="J37" s="15">
        <f t="shared" si="1"/>
        <v>0.30801538239853726</v>
      </c>
      <c r="L37" s="13">
        <f t="shared" si="2"/>
        <v>7.4386139112858878</v>
      </c>
    </row>
  </sheetData>
  <conditionalFormatting sqref="L2:L37">
    <cfRule type="cellIs" dxfId="1" priority="1" operator="less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72120-27ED-4DF0-BFCE-BE638A9CF704}">
  <dimension ref="A1:J10"/>
  <sheetViews>
    <sheetView workbookViewId="0">
      <selection activeCell="B16" sqref="B16"/>
    </sheetView>
  </sheetViews>
  <sheetFormatPr baseColWidth="10" defaultRowHeight="15" x14ac:dyDescent="0.25"/>
  <cols>
    <col min="1" max="10" width="13.5703125" customWidth="1"/>
  </cols>
  <sheetData>
    <row r="1" spans="1:10" x14ac:dyDescent="0.25">
      <c r="A1" s="5" t="s">
        <v>24</v>
      </c>
      <c r="B1" s="7" t="str" cm="1">
        <f t="array" ref="B1:J1">TRANSPOSE(A2:A10)</f>
        <v>The North</v>
      </c>
      <c r="C1" s="7" t="str">
        <v>Vale of Aryn</v>
      </c>
      <c r="D1" s="7" t="str">
        <v>Riverlands</v>
      </c>
      <c r="E1" s="7" t="str">
        <v>Iron Islands</v>
      </c>
      <c r="F1" s="7" t="str">
        <v>Westerlands</v>
      </c>
      <c r="G1" s="7" t="str">
        <v>Crownlands</v>
      </c>
      <c r="H1" s="7" t="str">
        <v>The Reach</v>
      </c>
      <c r="I1" s="7" t="str">
        <v>Stormlands</v>
      </c>
      <c r="J1" s="7" t="str">
        <v>Dorne</v>
      </c>
    </row>
    <row r="2" spans="1:10" x14ac:dyDescent="0.25">
      <c r="A2" s="3" t="s">
        <v>2</v>
      </c>
      <c r="B2" s="16" cm="1">
        <f t="array" ref="B2">IF(_xlfn.XLOOKUP(_xlfn.CONCAT(B$1,$A2),(Simulation!$A$2:$A$37)&amp;(Simulation!$B$2:$B$37),Simulation!$L$2:$L$37,0,0)&gt;0,_xlfn.XLOOKUP(_xlfn.CONCAT(B$1,$A2),(Simulation!$A$2:$A$37)&amp;(Simulation!$B$2:$B$37),Simulation!$L$2:$L$37,0,0),_xlfn.XLOOKUP(_xlfn.CONCAT($A2,B$1),(Simulation!$A$2:$A$37)&amp;(Simulation!$B$2:$B$37),Simulation!$L$2:$L$37,0,0))</f>
        <v>0</v>
      </c>
      <c r="C2" s="16" cm="1">
        <f t="array" ref="C2">IF(_xlfn.XLOOKUP(_xlfn.CONCAT(C$1,$A2),(Simulation!$A$2:$A$37)&amp;(Simulation!$B$2:$B$37),Simulation!$L$2:$L$37,0,0)&gt;0,_xlfn.XLOOKUP(_xlfn.CONCAT(C$1,$A2),(Simulation!$A$2:$A$37)&amp;(Simulation!$B$2:$B$37),Simulation!$L$2:$L$37,0,0),_xlfn.XLOOKUP(_xlfn.CONCAT($A2,C$1),(Simulation!$A$2:$A$37)&amp;(Simulation!$B$2:$B$37),Simulation!$L$2:$L$37,0,0))</f>
        <v>301.05479092302903</v>
      </c>
      <c r="D2" s="16" cm="1">
        <f t="array" ref="D2">IF(_xlfn.XLOOKUP(_xlfn.CONCAT(D$1,$A2),(Simulation!$A$2:$A$37)&amp;(Simulation!$B$2:$B$37),Simulation!$L$2:$L$37,0,0)&gt;0,_xlfn.XLOOKUP(_xlfn.CONCAT(D$1,$A2),(Simulation!$A$2:$A$37)&amp;(Simulation!$B$2:$B$37),Simulation!$L$2:$L$37,0,0),_xlfn.XLOOKUP(_xlfn.CONCAT($A2,D$1),(Simulation!$A$2:$A$37)&amp;(Simulation!$B$2:$B$37),Simulation!$L$2:$L$37,0,0))</f>
        <v>136.90436964450089</v>
      </c>
      <c r="E2" s="16" cm="1">
        <f t="array" ref="E2">IF(_xlfn.XLOOKUP(_xlfn.CONCAT(E$1,$A2),(Simulation!$A$2:$A$37)&amp;(Simulation!$B$2:$B$37),Simulation!$L$2:$L$37,0,0)&gt;0,_xlfn.XLOOKUP(_xlfn.CONCAT(E$1,$A2),(Simulation!$A$2:$A$37)&amp;(Simulation!$B$2:$B$37),Simulation!$L$2:$L$37,0,0),_xlfn.XLOOKUP(_xlfn.CONCAT($A2,E$1),(Simulation!$A$2:$A$37)&amp;(Simulation!$B$2:$B$37),Simulation!$L$2:$L$37,0,0))</f>
        <v>8.9798693554074376</v>
      </c>
      <c r="F2" s="16" cm="1">
        <f t="array" ref="F2">IF(_xlfn.XLOOKUP(_xlfn.CONCAT(F$1,$A2),(Simulation!$A$2:$A$37)&amp;(Simulation!$B$2:$B$37),Simulation!$L$2:$L$37,0,0)&gt;0,_xlfn.XLOOKUP(_xlfn.CONCAT(F$1,$A2),(Simulation!$A$2:$A$37)&amp;(Simulation!$B$2:$B$37),Simulation!$L$2:$L$37,0,0),_xlfn.XLOOKUP(_xlfn.CONCAT($A2,F$1),(Simulation!$A$2:$A$37)&amp;(Simulation!$B$2:$B$37),Simulation!$L$2:$L$37,0,0))</f>
        <v>273.57748164582347</v>
      </c>
      <c r="G2" s="16" cm="1">
        <f t="array" ref="G2">IF(_xlfn.XLOOKUP(_xlfn.CONCAT(G$1,$A2),(Simulation!$A$2:$A$37)&amp;(Simulation!$B$2:$B$37),Simulation!$L$2:$L$37,0,0)&gt;0,_xlfn.XLOOKUP(_xlfn.CONCAT(G$1,$A2),(Simulation!$A$2:$A$37)&amp;(Simulation!$B$2:$B$37),Simulation!$L$2:$L$37,0,0),_xlfn.XLOOKUP(_xlfn.CONCAT($A2,G$1),(Simulation!$A$2:$A$37)&amp;(Simulation!$B$2:$B$37),Simulation!$L$2:$L$37,0,0))</f>
        <v>1179.569642734743</v>
      </c>
      <c r="H2" s="16" cm="1">
        <f t="array" ref="H2">IF(_xlfn.XLOOKUP(_xlfn.CONCAT(H$1,$A2),(Simulation!$A$2:$A$37)&amp;(Simulation!$B$2:$B$37),Simulation!$L$2:$L$37,0,0)&gt;0,_xlfn.XLOOKUP(_xlfn.CONCAT(H$1,$A2),(Simulation!$A$2:$A$37)&amp;(Simulation!$B$2:$B$37),Simulation!$L$2:$L$37,0,0),_xlfn.XLOOKUP(_xlfn.CONCAT($A2,H$1),(Simulation!$A$2:$A$37)&amp;(Simulation!$B$2:$B$37),Simulation!$L$2:$L$37,0,0))</f>
        <v>32.454623363432802</v>
      </c>
      <c r="I2" s="16" cm="1">
        <f t="array" ref="I2">IF(_xlfn.XLOOKUP(_xlfn.CONCAT(I$1,$A2),(Simulation!$A$2:$A$37)&amp;(Simulation!$B$2:$B$37),Simulation!$L$2:$L$37,0,0)&gt;0,_xlfn.XLOOKUP(_xlfn.CONCAT(I$1,$A2),(Simulation!$A$2:$A$37)&amp;(Simulation!$B$2:$B$37),Simulation!$L$2:$L$37,0,0),_xlfn.XLOOKUP(_xlfn.CONCAT($A2,I$1),(Simulation!$A$2:$A$37)&amp;(Simulation!$B$2:$B$37),Simulation!$L$2:$L$37,0,0))</f>
        <v>15.419000901433744</v>
      </c>
      <c r="J2" s="16" cm="1">
        <f t="array" ref="J2">IF(_xlfn.XLOOKUP(_xlfn.CONCAT(J$1,$A2),(Simulation!$A$2:$A$37)&amp;(Simulation!$B$2:$B$37),Simulation!$L$2:$L$37,0,0)&gt;0,_xlfn.XLOOKUP(_xlfn.CONCAT(J$1,$A2),(Simulation!$A$2:$A$37)&amp;(Simulation!$B$2:$B$37),Simulation!$L$2:$L$37,0,0),_xlfn.XLOOKUP(_xlfn.CONCAT($A2,J$1),(Simulation!$A$2:$A$37)&amp;(Simulation!$B$2:$B$37),Simulation!$L$2:$L$37,0,0))</f>
        <v>5.8820209841694213</v>
      </c>
    </row>
    <row r="3" spans="1:10" x14ac:dyDescent="0.25">
      <c r="A3" s="3" t="s">
        <v>3</v>
      </c>
      <c r="B3" s="16" cm="1">
        <f t="array" ref="B3">IF(_xlfn.XLOOKUP(_xlfn.CONCAT(B$1,$A3),(Simulation!$A$2:$A$37)&amp;(Simulation!$B$2:$B$37),Simulation!$L$2:$L$37,0,0)&gt;0,_xlfn.XLOOKUP(_xlfn.CONCAT(B$1,$A3),(Simulation!$A$2:$A$37)&amp;(Simulation!$B$2:$B$37),Simulation!$L$2:$L$37,0,0),_xlfn.XLOOKUP(_xlfn.CONCAT($A3,B$1),(Simulation!$A$2:$A$37)&amp;(Simulation!$B$2:$B$37),Simulation!$L$2:$L$37,0,0))</f>
        <v>301.05479092302903</v>
      </c>
      <c r="C3" s="16" cm="1">
        <f t="array" ref="C3">IF(_xlfn.XLOOKUP(_xlfn.CONCAT(C$1,$A3),(Simulation!$A$2:$A$37)&amp;(Simulation!$B$2:$B$37),Simulation!$L$2:$L$37,0,0)&gt;0,_xlfn.XLOOKUP(_xlfn.CONCAT(C$1,$A3),(Simulation!$A$2:$A$37)&amp;(Simulation!$B$2:$B$37),Simulation!$L$2:$L$37,0,0),_xlfn.XLOOKUP(_xlfn.CONCAT($A3,C$1),(Simulation!$A$2:$A$37)&amp;(Simulation!$B$2:$B$37),Simulation!$L$2:$L$37,0,0))</f>
        <v>0</v>
      </c>
      <c r="D3" s="16" cm="1">
        <f t="array" ref="D3">IF(_xlfn.XLOOKUP(_xlfn.CONCAT(D$1,$A3),(Simulation!$A$2:$A$37)&amp;(Simulation!$B$2:$B$37),Simulation!$L$2:$L$37,0,0)&gt;0,_xlfn.XLOOKUP(_xlfn.CONCAT(D$1,$A3),(Simulation!$A$2:$A$37)&amp;(Simulation!$B$2:$B$37),Simulation!$L$2:$L$37,0,0),_xlfn.XLOOKUP(_xlfn.CONCAT($A3,D$1),(Simulation!$A$2:$A$37)&amp;(Simulation!$B$2:$B$37),Simulation!$L$2:$L$37,0,0))</f>
        <v>464.56608756538395</v>
      </c>
      <c r="E3" s="16" cm="1">
        <f t="array" ref="E3">IF(_xlfn.XLOOKUP(_xlfn.CONCAT(E$1,$A3),(Simulation!$A$2:$A$37)&amp;(Simulation!$B$2:$B$37),Simulation!$L$2:$L$37,0,0)&gt;0,_xlfn.XLOOKUP(_xlfn.CONCAT(E$1,$A3),(Simulation!$A$2:$A$37)&amp;(Simulation!$B$2:$B$37),Simulation!$L$2:$L$37,0,0),_xlfn.XLOOKUP(_xlfn.CONCAT($A3,E$1),(Simulation!$A$2:$A$37)&amp;(Simulation!$B$2:$B$37),Simulation!$L$2:$L$37,0,0))</f>
        <v>20.990060884358513</v>
      </c>
      <c r="F3" s="16" cm="1">
        <f t="array" ref="F3">IF(_xlfn.XLOOKUP(_xlfn.CONCAT(F$1,$A3),(Simulation!$A$2:$A$37)&amp;(Simulation!$B$2:$B$37),Simulation!$L$2:$L$37,0,0)&gt;0,_xlfn.XLOOKUP(_xlfn.CONCAT(F$1,$A3),(Simulation!$A$2:$A$37)&amp;(Simulation!$B$2:$B$37),Simulation!$L$2:$L$37,0,0),_xlfn.XLOOKUP(_xlfn.CONCAT($A3,F$1),(Simulation!$A$2:$A$37)&amp;(Simulation!$B$2:$B$37),Simulation!$L$2:$L$37,0,0))</f>
        <v>559.67288374546877</v>
      </c>
      <c r="G3" s="16" cm="1">
        <f t="array" ref="G3">IF(_xlfn.XLOOKUP(_xlfn.CONCAT(G$1,$A3),(Simulation!$A$2:$A$37)&amp;(Simulation!$B$2:$B$37),Simulation!$L$2:$L$37,0,0)&gt;0,_xlfn.XLOOKUP(_xlfn.CONCAT(G$1,$A3),(Simulation!$A$2:$A$37)&amp;(Simulation!$B$2:$B$37),Simulation!$L$2:$L$37,0,0),_xlfn.XLOOKUP(_xlfn.CONCAT($A3,G$1),(Simulation!$A$2:$A$37)&amp;(Simulation!$B$2:$B$37),Simulation!$L$2:$L$37,0,0))</f>
        <v>255.2560306178361</v>
      </c>
      <c r="H3" s="16" cm="1">
        <f t="array" ref="H3">IF(_xlfn.XLOOKUP(_xlfn.CONCAT(H$1,$A3),(Simulation!$A$2:$A$37)&amp;(Simulation!$B$2:$B$37),Simulation!$L$2:$L$37,0,0)&gt;0,_xlfn.XLOOKUP(_xlfn.CONCAT(H$1,$A3),(Simulation!$A$2:$A$37)&amp;(Simulation!$B$2:$B$37),Simulation!$L$2:$L$37,0,0),_xlfn.XLOOKUP(_xlfn.CONCAT($A3,H$1),(Simulation!$A$2:$A$37)&amp;(Simulation!$B$2:$B$37),Simulation!$L$2:$L$37,0,0))</f>
        <v>549.10294145621958</v>
      </c>
      <c r="I3" s="16" cm="1">
        <f t="array" ref="I3">IF(_xlfn.XLOOKUP(_xlfn.CONCAT(I$1,$A3),(Simulation!$A$2:$A$37)&amp;(Simulation!$B$2:$B$37),Simulation!$L$2:$L$37,0,0)&gt;0,_xlfn.XLOOKUP(_xlfn.CONCAT(I$1,$A3),(Simulation!$A$2:$A$37)&amp;(Simulation!$B$2:$B$37),Simulation!$L$2:$L$37,0,0),_xlfn.XLOOKUP(_xlfn.CONCAT($A3,I$1),(Simulation!$A$2:$A$37)&amp;(Simulation!$B$2:$B$37),Simulation!$L$2:$L$37,0,0))</f>
        <v>71.91963200510591</v>
      </c>
      <c r="J3" s="16" cm="1">
        <f t="array" ref="J3">IF(_xlfn.XLOOKUP(_xlfn.CONCAT(J$1,$A3),(Simulation!$A$2:$A$37)&amp;(Simulation!$B$2:$B$37),Simulation!$L$2:$L$37,0,0)&gt;0,_xlfn.XLOOKUP(_xlfn.CONCAT(J$1,$A3),(Simulation!$A$2:$A$37)&amp;(Simulation!$B$2:$B$37),Simulation!$L$2:$L$37,0,0),_xlfn.XLOOKUP(_xlfn.CONCAT($A3,J$1),(Simulation!$A$2:$A$37)&amp;(Simulation!$B$2:$B$37),Simulation!$L$2:$L$37,0,0))</f>
        <v>323.88626557693834</v>
      </c>
    </row>
    <row r="4" spans="1:10" x14ac:dyDescent="0.25">
      <c r="A4" s="3" t="s">
        <v>4</v>
      </c>
      <c r="B4" s="16" cm="1">
        <f t="array" ref="B4">IF(_xlfn.XLOOKUP(_xlfn.CONCAT(B$1,$A4),(Simulation!$A$2:$A$37)&amp;(Simulation!$B$2:$B$37),Simulation!$L$2:$L$37,0,0)&gt;0,_xlfn.XLOOKUP(_xlfn.CONCAT(B$1,$A4),(Simulation!$A$2:$A$37)&amp;(Simulation!$B$2:$B$37),Simulation!$L$2:$L$37,0,0),_xlfn.XLOOKUP(_xlfn.CONCAT($A4,B$1),(Simulation!$A$2:$A$37)&amp;(Simulation!$B$2:$B$37),Simulation!$L$2:$L$37,0,0))</f>
        <v>136.90436964450089</v>
      </c>
      <c r="C4" s="16" cm="1">
        <f t="array" ref="C4">IF(_xlfn.XLOOKUP(_xlfn.CONCAT(C$1,$A4),(Simulation!$A$2:$A$37)&amp;(Simulation!$B$2:$B$37),Simulation!$L$2:$L$37,0,0)&gt;0,_xlfn.XLOOKUP(_xlfn.CONCAT(C$1,$A4),(Simulation!$A$2:$A$37)&amp;(Simulation!$B$2:$B$37),Simulation!$L$2:$L$37,0,0),_xlfn.XLOOKUP(_xlfn.CONCAT($A4,C$1),(Simulation!$A$2:$A$37)&amp;(Simulation!$B$2:$B$37),Simulation!$L$2:$L$37,0,0))</f>
        <v>464.56608756538395</v>
      </c>
      <c r="D4" s="16" cm="1">
        <f t="array" ref="D4">IF(_xlfn.XLOOKUP(_xlfn.CONCAT(D$1,$A4),(Simulation!$A$2:$A$37)&amp;(Simulation!$B$2:$B$37),Simulation!$L$2:$L$37,0,0)&gt;0,_xlfn.XLOOKUP(_xlfn.CONCAT(D$1,$A4),(Simulation!$A$2:$A$37)&amp;(Simulation!$B$2:$B$37),Simulation!$L$2:$L$37,0,0),_xlfn.XLOOKUP(_xlfn.CONCAT($A4,D$1),(Simulation!$A$2:$A$37)&amp;(Simulation!$B$2:$B$37),Simulation!$L$2:$L$37,0,0))</f>
        <v>0</v>
      </c>
      <c r="E4" s="16" cm="1">
        <f t="array" ref="E4">IF(_xlfn.XLOOKUP(_xlfn.CONCAT(E$1,$A4),(Simulation!$A$2:$A$37)&amp;(Simulation!$B$2:$B$37),Simulation!$L$2:$L$37,0,0)&gt;0,_xlfn.XLOOKUP(_xlfn.CONCAT(E$1,$A4),(Simulation!$A$2:$A$37)&amp;(Simulation!$B$2:$B$37),Simulation!$L$2:$L$37,0,0),_xlfn.XLOOKUP(_xlfn.CONCAT($A4,E$1),(Simulation!$A$2:$A$37)&amp;(Simulation!$B$2:$B$37),Simulation!$L$2:$L$37,0,0))</f>
        <v>94.908021760955577</v>
      </c>
      <c r="F4" s="16" cm="1">
        <f t="array" ref="F4">IF(_xlfn.XLOOKUP(_xlfn.CONCAT(F$1,$A4),(Simulation!$A$2:$A$37)&amp;(Simulation!$B$2:$B$37),Simulation!$L$2:$L$37,0,0)&gt;0,_xlfn.XLOOKUP(_xlfn.CONCAT(F$1,$A4),(Simulation!$A$2:$A$37)&amp;(Simulation!$B$2:$B$37),Simulation!$L$2:$L$37,0,0),_xlfn.XLOOKUP(_xlfn.CONCAT($A4,F$1),(Simulation!$A$2:$A$37)&amp;(Simulation!$B$2:$B$37),Simulation!$L$2:$L$37,0,0))</f>
        <v>3985.0331248644493</v>
      </c>
      <c r="G4" s="16" cm="1">
        <f t="array" ref="G4">IF(_xlfn.XLOOKUP(_xlfn.CONCAT(G$1,$A4),(Simulation!$A$2:$A$37)&amp;(Simulation!$B$2:$B$37),Simulation!$L$2:$L$37,0,0)&gt;0,_xlfn.XLOOKUP(_xlfn.CONCAT(G$1,$A4),(Simulation!$A$2:$A$37)&amp;(Simulation!$B$2:$B$37),Simulation!$L$2:$L$37,0,0),_xlfn.XLOOKUP(_xlfn.CONCAT($A4,G$1),(Simulation!$A$2:$A$37)&amp;(Simulation!$B$2:$B$37),Simulation!$L$2:$L$37,0,0))</f>
        <v>2826.8975121971916</v>
      </c>
      <c r="H4" s="16" cm="1">
        <f t="array" ref="H4">IF(_xlfn.XLOOKUP(_xlfn.CONCAT(H$1,$A4),(Simulation!$A$2:$A$37)&amp;(Simulation!$B$2:$B$37),Simulation!$L$2:$L$37,0,0)&gt;0,_xlfn.XLOOKUP(_xlfn.CONCAT(H$1,$A4),(Simulation!$A$2:$A$37)&amp;(Simulation!$B$2:$B$37),Simulation!$L$2:$L$37,0,0),_xlfn.XLOOKUP(_xlfn.CONCAT($A4,H$1),(Simulation!$A$2:$A$37)&amp;(Simulation!$B$2:$B$37),Simulation!$L$2:$L$37,0,0))</f>
        <v>332.11903358393482</v>
      </c>
      <c r="I4" s="16" cm="1">
        <f t="array" ref="I4">IF(_xlfn.XLOOKUP(_xlfn.CONCAT(I$1,$A4),(Simulation!$A$2:$A$37)&amp;(Simulation!$B$2:$B$37),Simulation!$L$2:$L$37,0,0)&gt;0,_xlfn.XLOOKUP(_xlfn.CONCAT(I$1,$A4),(Simulation!$A$2:$A$37)&amp;(Simulation!$B$2:$B$37),Simulation!$L$2:$L$37,0,0),_xlfn.XLOOKUP(_xlfn.CONCAT($A4,I$1),(Simulation!$A$2:$A$37)&amp;(Simulation!$B$2:$B$37),Simulation!$L$2:$L$37,0,0))</f>
        <v>29.550610139456921</v>
      </c>
      <c r="J4" s="16" cm="1">
        <f t="array" ref="J4">IF(_xlfn.XLOOKUP(_xlfn.CONCAT(J$1,$A4),(Simulation!$A$2:$A$37)&amp;(Simulation!$B$2:$B$37),Simulation!$L$2:$L$37,0,0)&gt;0,_xlfn.XLOOKUP(_xlfn.CONCAT(J$1,$A4),(Simulation!$A$2:$A$37)&amp;(Simulation!$B$2:$B$37),Simulation!$L$2:$L$37,0,0),_xlfn.XLOOKUP(_xlfn.CONCAT($A4,J$1),(Simulation!$A$2:$A$37)&amp;(Simulation!$B$2:$B$37),Simulation!$L$2:$L$37,0,0))</f>
        <v>22.080752943403276</v>
      </c>
    </row>
    <row r="5" spans="1:10" x14ac:dyDescent="0.25">
      <c r="A5" s="3" t="s">
        <v>5</v>
      </c>
      <c r="B5" s="16" cm="1">
        <f t="array" ref="B5">IF(_xlfn.XLOOKUP(_xlfn.CONCAT(B$1,$A5),(Simulation!$A$2:$A$37)&amp;(Simulation!$B$2:$B$37),Simulation!$L$2:$L$37,0,0)&gt;0,_xlfn.XLOOKUP(_xlfn.CONCAT(B$1,$A5),(Simulation!$A$2:$A$37)&amp;(Simulation!$B$2:$B$37),Simulation!$L$2:$L$37,0,0),_xlfn.XLOOKUP(_xlfn.CONCAT($A5,B$1),(Simulation!$A$2:$A$37)&amp;(Simulation!$B$2:$B$37),Simulation!$L$2:$L$37,0,0))</f>
        <v>8.9798693554074376</v>
      </c>
      <c r="C5" s="16" cm="1">
        <f t="array" ref="C5">IF(_xlfn.XLOOKUP(_xlfn.CONCAT(C$1,$A5),(Simulation!$A$2:$A$37)&amp;(Simulation!$B$2:$B$37),Simulation!$L$2:$L$37,0,0)&gt;0,_xlfn.XLOOKUP(_xlfn.CONCAT(C$1,$A5),(Simulation!$A$2:$A$37)&amp;(Simulation!$B$2:$B$37),Simulation!$L$2:$L$37,0,0),_xlfn.XLOOKUP(_xlfn.CONCAT($A5,C$1),(Simulation!$A$2:$A$37)&amp;(Simulation!$B$2:$B$37),Simulation!$L$2:$L$37,0,0))</f>
        <v>20.990060884358513</v>
      </c>
      <c r="D5" s="16" cm="1">
        <f t="array" ref="D5">IF(_xlfn.XLOOKUP(_xlfn.CONCAT(D$1,$A5),(Simulation!$A$2:$A$37)&amp;(Simulation!$B$2:$B$37),Simulation!$L$2:$L$37,0,0)&gt;0,_xlfn.XLOOKUP(_xlfn.CONCAT(D$1,$A5),(Simulation!$A$2:$A$37)&amp;(Simulation!$B$2:$B$37),Simulation!$L$2:$L$37,0,0),_xlfn.XLOOKUP(_xlfn.CONCAT($A5,D$1),(Simulation!$A$2:$A$37)&amp;(Simulation!$B$2:$B$37),Simulation!$L$2:$L$37,0,0))</f>
        <v>94.908021760955577</v>
      </c>
      <c r="E5" s="16" cm="1">
        <f t="array" ref="E5">IF(_xlfn.XLOOKUP(_xlfn.CONCAT(E$1,$A5),(Simulation!$A$2:$A$37)&amp;(Simulation!$B$2:$B$37),Simulation!$L$2:$L$37,0,0)&gt;0,_xlfn.XLOOKUP(_xlfn.CONCAT(E$1,$A5),(Simulation!$A$2:$A$37)&amp;(Simulation!$B$2:$B$37),Simulation!$L$2:$L$37,0,0),_xlfn.XLOOKUP(_xlfn.CONCAT($A5,E$1),(Simulation!$A$2:$A$37)&amp;(Simulation!$B$2:$B$37),Simulation!$L$2:$L$37,0,0))</f>
        <v>0</v>
      </c>
      <c r="F5" s="16" cm="1">
        <f t="array" ref="F5">IF(_xlfn.XLOOKUP(_xlfn.CONCAT(F$1,$A5),(Simulation!$A$2:$A$37)&amp;(Simulation!$B$2:$B$37),Simulation!$L$2:$L$37,0,0)&gt;0,_xlfn.XLOOKUP(_xlfn.CONCAT(F$1,$A5),(Simulation!$A$2:$A$37)&amp;(Simulation!$B$2:$B$37),Simulation!$L$2:$L$37,0,0),_xlfn.XLOOKUP(_xlfn.CONCAT($A5,F$1),(Simulation!$A$2:$A$37)&amp;(Simulation!$B$2:$B$37),Simulation!$L$2:$L$37,0,0))</f>
        <v>119.14824954487162</v>
      </c>
      <c r="G5" s="16" cm="1">
        <f t="array" ref="G5">IF(_xlfn.XLOOKUP(_xlfn.CONCAT(G$1,$A5),(Simulation!$A$2:$A$37)&amp;(Simulation!$B$2:$B$37),Simulation!$L$2:$L$37,0,0)&gt;0,_xlfn.XLOOKUP(_xlfn.CONCAT(G$1,$A5),(Simulation!$A$2:$A$37)&amp;(Simulation!$B$2:$B$37),Simulation!$L$2:$L$37,0,0),_xlfn.XLOOKUP(_xlfn.CONCAT($A5,G$1),(Simulation!$A$2:$A$37)&amp;(Simulation!$B$2:$B$37),Simulation!$L$2:$L$37,0,0))</f>
        <v>38.566616859873449</v>
      </c>
      <c r="H5" s="16" cm="1">
        <f t="array" ref="H5">IF(_xlfn.XLOOKUP(_xlfn.CONCAT(H$1,$A5),(Simulation!$A$2:$A$37)&amp;(Simulation!$B$2:$B$37),Simulation!$L$2:$L$37,0,0)&gt;0,_xlfn.XLOOKUP(_xlfn.CONCAT(H$1,$A5),(Simulation!$A$2:$A$37)&amp;(Simulation!$B$2:$B$37),Simulation!$L$2:$L$37,0,0),_xlfn.XLOOKUP(_xlfn.CONCAT($A5,H$1),(Simulation!$A$2:$A$37)&amp;(Simulation!$B$2:$B$37),Simulation!$L$2:$L$37,0,0))</f>
        <v>12.015223999772523</v>
      </c>
      <c r="I5" s="16" cm="1">
        <f t="array" ref="I5">IF(_xlfn.XLOOKUP(_xlfn.CONCAT(I$1,$A5),(Simulation!$A$2:$A$37)&amp;(Simulation!$B$2:$B$37),Simulation!$L$2:$L$37,0,0)&gt;0,_xlfn.XLOOKUP(_xlfn.CONCAT(I$1,$A5),(Simulation!$A$2:$A$37)&amp;(Simulation!$B$2:$B$37),Simulation!$L$2:$L$37,0,0),_xlfn.XLOOKUP(_xlfn.CONCAT($A5,I$1),(Simulation!$A$2:$A$37)&amp;(Simulation!$B$2:$B$37),Simulation!$L$2:$L$37,0,0))</f>
        <v>1.6042744436758158</v>
      </c>
      <c r="J5" s="16" cm="1">
        <f t="array" ref="J5">IF(_xlfn.XLOOKUP(_xlfn.CONCAT(J$1,$A5),(Simulation!$A$2:$A$37)&amp;(Simulation!$B$2:$B$37),Simulation!$L$2:$L$37,0,0)&gt;0,_xlfn.XLOOKUP(_xlfn.CONCAT(J$1,$A5),(Simulation!$A$2:$A$37)&amp;(Simulation!$B$2:$B$37),Simulation!$L$2:$L$37,0,0),_xlfn.XLOOKUP(_xlfn.CONCAT($A5,J$1),(Simulation!$A$2:$A$37)&amp;(Simulation!$B$2:$B$37),Simulation!$L$2:$L$37,0,0))</f>
        <v>0.32388186928633539</v>
      </c>
    </row>
    <row r="6" spans="1:10" x14ac:dyDescent="0.25">
      <c r="A6" s="3" t="s">
        <v>6</v>
      </c>
      <c r="B6" s="16" cm="1">
        <f t="array" ref="B6">IF(_xlfn.XLOOKUP(_xlfn.CONCAT(B$1,$A6),(Simulation!$A$2:$A$37)&amp;(Simulation!$B$2:$B$37),Simulation!$L$2:$L$37,0,0)&gt;0,_xlfn.XLOOKUP(_xlfn.CONCAT(B$1,$A6),(Simulation!$A$2:$A$37)&amp;(Simulation!$B$2:$B$37),Simulation!$L$2:$L$37,0,0),_xlfn.XLOOKUP(_xlfn.CONCAT($A6,B$1),(Simulation!$A$2:$A$37)&amp;(Simulation!$B$2:$B$37),Simulation!$L$2:$L$37,0,0))</f>
        <v>273.57748164582347</v>
      </c>
      <c r="C6" s="16" cm="1">
        <f t="array" ref="C6">IF(_xlfn.XLOOKUP(_xlfn.CONCAT(C$1,$A6),(Simulation!$A$2:$A$37)&amp;(Simulation!$B$2:$B$37),Simulation!$L$2:$L$37,0,0)&gt;0,_xlfn.XLOOKUP(_xlfn.CONCAT(C$1,$A6),(Simulation!$A$2:$A$37)&amp;(Simulation!$B$2:$B$37),Simulation!$L$2:$L$37,0,0),_xlfn.XLOOKUP(_xlfn.CONCAT($A6,C$1),(Simulation!$A$2:$A$37)&amp;(Simulation!$B$2:$B$37),Simulation!$L$2:$L$37,0,0))</f>
        <v>559.67288374546877</v>
      </c>
      <c r="D6" s="16" cm="1">
        <f t="array" ref="D6">IF(_xlfn.XLOOKUP(_xlfn.CONCAT(D$1,$A6),(Simulation!$A$2:$A$37)&amp;(Simulation!$B$2:$B$37),Simulation!$L$2:$L$37,0,0)&gt;0,_xlfn.XLOOKUP(_xlfn.CONCAT(D$1,$A6),(Simulation!$A$2:$A$37)&amp;(Simulation!$B$2:$B$37),Simulation!$L$2:$L$37,0,0),_xlfn.XLOOKUP(_xlfn.CONCAT($A6,D$1),(Simulation!$A$2:$A$37)&amp;(Simulation!$B$2:$B$37),Simulation!$L$2:$L$37,0,0))</f>
        <v>3985.0331248644493</v>
      </c>
      <c r="E6" s="16" cm="1">
        <f t="array" ref="E6">IF(_xlfn.XLOOKUP(_xlfn.CONCAT(E$1,$A6),(Simulation!$A$2:$A$37)&amp;(Simulation!$B$2:$B$37),Simulation!$L$2:$L$37,0,0)&gt;0,_xlfn.XLOOKUP(_xlfn.CONCAT(E$1,$A6),(Simulation!$A$2:$A$37)&amp;(Simulation!$B$2:$B$37),Simulation!$L$2:$L$37,0,0),_xlfn.XLOOKUP(_xlfn.CONCAT($A6,E$1),(Simulation!$A$2:$A$37)&amp;(Simulation!$B$2:$B$37),Simulation!$L$2:$L$37,0,0))</f>
        <v>119.14824954487162</v>
      </c>
      <c r="F6" s="16" cm="1">
        <f t="array" ref="F6">IF(_xlfn.XLOOKUP(_xlfn.CONCAT(F$1,$A6),(Simulation!$A$2:$A$37)&amp;(Simulation!$B$2:$B$37),Simulation!$L$2:$L$37,0,0)&gt;0,_xlfn.XLOOKUP(_xlfn.CONCAT(F$1,$A6),(Simulation!$A$2:$A$37)&amp;(Simulation!$B$2:$B$37),Simulation!$L$2:$L$37,0,0),_xlfn.XLOOKUP(_xlfn.CONCAT($A6,F$1),(Simulation!$A$2:$A$37)&amp;(Simulation!$B$2:$B$37),Simulation!$L$2:$L$37,0,0))</f>
        <v>0</v>
      </c>
      <c r="G6" s="16" cm="1">
        <f t="array" ref="G6">IF(_xlfn.XLOOKUP(_xlfn.CONCAT(G$1,$A6),(Simulation!$A$2:$A$37)&amp;(Simulation!$B$2:$B$37),Simulation!$L$2:$L$37,0,0)&gt;0,_xlfn.XLOOKUP(_xlfn.CONCAT(G$1,$A6),(Simulation!$A$2:$A$37)&amp;(Simulation!$B$2:$B$37),Simulation!$L$2:$L$37,0,0),_xlfn.XLOOKUP(_xlfn.CONCAT($A6,G$1),(Simulation!$A$2:$A$37)&amp;(Simulation!$B$2:$B$37),Simulation!$L$2:$L$37,0,0))</f>
        <v>727.29296535724552</v>
      </c>
      <c r="H6" s="16" cm="1">
        <f t="array" ref="H6">IF(_xlfn.XLOOKUP(_xlfn.CONCAT(H$1,$A6),(Simulation!$A$2:$A$37)&amp;(Simulation!$B$2:$B$37),Simulation!$L$2:$L$37,0,0)&gt;0,_xlfn.XLOOKUP(_xlfn.CONCAT(H$1,$A6),(Simulation!$A$2:$A$37)&amp;(Simulation!$B$2:$B$37),Simulation!$L$2:$L$37,0,0),_xlfn.XLOOKUP(_xlfn.CONCAT($A6,H$1),(Simulation!$A$2:$A$37)&amp;(Simulation!$B$2:$B$37),Simulation!$L$2:$L$37,0,0))</f>
        <v>139.20276342354293</v>
      </c>
      <c r="I6" s="16" cm="1">
        <f t="array" ref="I6">IF(_xlfn.XLOOKUP(_xlfn.CONCAT(I$1,$A6),(Simulation!$A$2:$A$37)&amp;(Simulation!$B$2:$B$37),Simulation!$L$2:$L$37,0,0)&gt;0,_xlfn.XLOOKUP(_xlfn.CONCAT(I$1,$A6),(Simulation!$A$2:$A$37)&amp;(Simulation!$B$2:$B$37),Simulation!$L$2:$L$37,0,0),_xlfn.XLOOKUP(_xlfn.CONCAT($A6,I$1),(Simulation!$A$2:$A$37)&amp;(Simulation!$B$2:$B$37),Simulation!$L$2:$L$37,0,0))</f>
        <v>454.5809257670295</v>
      </c>
      <c r="J6" s="16" cm="1">
        <f t="array" ref="J6">IF(_xlfn.XLOOKUP(_xlfn.CONCAT(J$1,$A6),(Simulation!$A$2:$A$37)&amp;(Simulation!$B$2:$B$37),Simulation!$L$2:$L$37,0,0)&gt;0,_xlfn.XLOOKUP(_xlfn.CONCAT(J$1,$A6),(Simulation!$A$2:$A$37)&amp;(Simulation!$B$2:$B$37),Simulation!$L$2:$L$37,0,0),_xlfn.XLOOKUP(_xlfn.CONCAT($A6,J$1),(Simulation!$A$2:$A$37)&amp;(Simulation!$B$2:$B$37),Simulation!$L$2:$L$37,0,0))</f>
        <v>74.634007305921287</v>
      </c>
    </row>
    <row r="7" spans="1:10" x14ac:dyDescent="0.25">
      <c r="A7" s="3" t="s">
        <v>7</v>
      </c>
      <c r="B7" s="16" cm="1">
        <f t="array" ref="B7">IF(_xlfn.XLOOKUP(_xlfn.CONCAT(B$1,$A7),(Simulation!$A$2:$A$37)&amp;(Simulation!$B$2:$B$37),Simulation!$L$2:$L$37,0,0)&gt;0,_xlfn.XLOOKUP(_xlfn.CONCAT(B$1,$A7),(Simulation!$A$2:$A$37)&amp;(Simulation!$B$2:$B$37),Simulation!$L$2:$L$37,0,0),_xlfn.XLOOKUP(_xlfn.CONCAT($A7,B$1),(Simulation!$A$2:$A$37)&amp;(Simulation!$B$2:$B$37),Simulation!$L$2:$L$37,0,0))</f>
        <v>1179.569642734743</v>
      </c>
      <c r="C7" s="16" cm="1">
        <f t="array" ref="C7">IF(_xlfn.XLOOKUP(_xlfn.CONCAT(C$1,$A7),(Simulation!$A$2:$A$37)&amp;(Simulation!$B$2:$B$37),Simulation!$L$2:$L$37,0,0)&gt;0,_xlfn.XLOOKUP(_xlfn.CONCAT(C$1,$A7),(Simulation!$A$2:$A$37)&amp;(Simulation!$B$2:$B$37),Simulation!$L$2:$L$37,0,0),_xlfn.XLOOKUP(_xlfn.CONCAT($A7,C$1),(Simulation!$A$2:$A$37)&amp;(Simulation!$B$2:$B$37),Simulation!$L$2:$L$37,0,0))</f>
        <v>255.2560306178361</v>
      </c>
      <c r="D7" s="16" cm="1">
        <f t="array" ref="D7">IF(_xlfn.XLOOKUP(_xlfn.CONCAT(D$1,$A7),(Simulation!$A$2:$A$37)&amp;(Simulation!$B$2:$B$37),Simulation!$L$2:$L$37,0,0)&gt;0,_xlfn.XLOOKUP(_xlfn.CONCAT(D$1,$A7),(Simulation!$A$2:$A$37)&amp;(Simulation!$B$2:$B$37),Simulation!$L$2:$L$37,0,0),_xlfn.XLOOKUP(_xlfn.CONCAT($A7,D$1),(Simulation!$A$2:$A$37)&amp;(Simulation!$B$2:$B$37),Simulation!$L$2:$L$37,0,0))</f>
        <v>2826.8975121971916</v>
      </c>
      <c r="E7" s="16" cm="1">
        <f t="array" ref="E7">IF(_xlfn.XLOOKUP(_xlfn.CONCAT(E$1,$A7),(Simulation!$A$2:$A$37)&amp;(Simulation!$B$2:$B$37),Simulation!$L$2:$L$37,0,0)&gt;0,_xlfn.XLOOKUP(_xlfn.CONCAT(E$1,$A7),(Simulation!$A$2:$A$37)&amp;(Simulation!$B$2:$B$37),Simulation!$L$2:$L$37,0,0),_xlfn.XLOOKUP(_xlfn.CONCAT($A7,E$1),(Simulation!$A$2:$A$37)&amp;(Simulation!$B$2:$B$37),Simulation!$L$2:$L$37,0,0))</f>
        <v>38.566616859873449</v>
      </c>
      <c r="F7" s="16" cm="1">
        <f t="array" ref="F7">IF(_xlfn.XLOOKUP(_xlfn.CONCAT(F$1,$A7),(Simulation!$A$2:$A$37)&amp;(Simulation!$B$2:$B$37),Simulation!$L$2:$L$37,0,0)&gt;0,_xlfn.XLOOKUP(_xlfn.CONCAT(F$1,$A7),(Simulation!$A$2:$A$37)&amp;(Simulation!$B$2:$B$37),Simulation!$L$2:$L$37,0,0),_xlfn.XLOOKUP(_xlfn.CONCAT($A7,F$1),(Simulation!$A$2:$A$37)&amp;(Simulation!$B$2:$B$37),Simulation!$L$2:$L$37,0,0))</f>
        <v>727.29296535724552</v>
      </c>
      <c r="G7" s="16" cm="1">
        <f t="array" ref="G7">IF(_xlfn.XLOOKUP(_xlfn.CONCAT(G$1,$A7),(Simulation!$A$2:$A$37)&amp;(Simulation!$B$2:$B$37),Simulation!$L$2:$L$37,0,0)&gt;0,_xlfn.XLOOKUP(_xlfn.CONCAT(G$1,$A7),(Simulation!$A$2:$A$37)&amp;(Simulation!$B$2:$B$37),Simulation!$L$2:$L$37,0,0),_xlfn.XLOOKUP(_xlfn.CONCAT($A7,G$1),(Simulation!$A$2:$A$37)&amp;(Simulation!$B$2:$B$37),Simulation!$L$2:$L$37,0,0))</f>
        <v>0</v>
      </c>
      <c r="H7" s="16" cm="1">
        <f t="array" ref="H7">IF(_xlfn.XLOOKUP(_xlfn.CONCAT(H$1,$A7),(Simulation!$A$2:$A$37)&amp;(Simulation!$B$2:$B$37),Simulation!$L$2:$L$37,0,0)&gt;0,_xlfn.XLOOKUP(_xlfn.CONCAT(H$1,$A7),(Simulation!$A$2:$A$37)&amp;(Simulation!$B$2:$B$37),Simulation!$L$2:$L$37,0,0),_xlfn.XLOOKUP(_xlfn.CONCAT($A7,H$1),(Simulation!$A$2:$A$37)&amp;(Simulation!$B$2:$B$37),Simulation!$L$2:$L$37,0,0))</f>
        <v>1434.3956615165141</v>
      </c>
      <c r="I7" s="16" cm="1">
        <f t="array" ref="I7">IF(_xlfn.XLOOKUP(_xlfn.CONCAT(I$1,$A7),(Simulation!$A$2:$A$37)&amp;(Simulation!$B$2:$B$37),Simulation!$L$2:$L$37,0,0)&gt;0,_xlfn.XLOOKUP(_xlfn.CONCAT(I$1,$A7),(Simulation!$A$2:$A$37)&amp;(Simulation!$B$2:$B$37),Simulation!$L$2:$L$37,0,0),_xlfn.XLOOKUP(_xlfn.CONCAT($A7,I$1),(Simulation!$A$2:$A$37)&amp;(Simulation!$B$2:$B$37),Simulation!$L$2:$L$37,0,0))</f>
        <v>2102.697404348005</v>
      </c>
      <c r="J7" s="16" cm="1">
        <f t="array" ref="J7">IF(_xlfn.XLOOKUP(_xlfn.CONCAT(J$1,$A7),(Simulation!$A$2:$A$37)&amp;(Simulation!$B$2:$B$37),Simulation!$L$2:$L$37,0,0)&gt;0,_xlfn.XLOOKUP(_xlfn.CONCAT(J$1,$A7),(Simulation!$A$2:$A$37)&amp;(Simulation!$B$2:$B$37),Simulation!$L$2:$L$37,0,0),_xlfn.XLOOKUP(_xlfn.CONCAT($A7,J$1),(Simulation!$A$2:$A$37)&amp;(Simulation!$B$2:$B$37),Simulation!$L$2:$L$37,0,0))</f>
        <v>494.70067441434333</v>
      </c>
    </row>
    <row r="8" spans="1:10" x14ac:dyDescent="0.25">
      <c r="A8" s="3" t="s">
        <v>8</v>
      </c>
      <c r="B8" s="16" cm="1">
        <f t="array" ref="B8">IF(_xlfn.XLOOKUP(_xlfn.CONCAT(B$1,$A8),(Simulation!$A$2:$A$37)&amp;(Simulation!$B$2:$B$37),Simulation!$L$2:$L$37,0,0)&gt;0,_xlfn.XLOOKUP(_xlfn.CONCAT(B$1,$A8),(Simulation!$A$2:$A$37)&amp;(Simulation!$B$2:$B$37),Simulation!$L$2:$L$37,0,0),_xlfn.XLOOKUP(_xlfn.CONCAT($A8,B$1),(Simulation!$A$2:$A$37)&amp;(Simulation!$B$2:$B$37),Simulation!$L$2:$L$37,0,0))</f>
        <v>32.454623363432802</v>
      </c>
      <c r="C8" s="16" cm="1">
        <f t="array" ref="C8">IF(_xlfn.XLOOKUP(_xlfn.CONCAT(C$1,$A8),(Simulation!$A$2:$A$37)&amp;(Simulation!$B$2:$B$37),Simulation!$L$2:$L$37,0,0)&gt;0,_xlfn.XLOOKUP(_xlfn.CONCAT(C$1,$A8),(Simulation!$A$2:$A$37)&amp;(Simulation!$B$2:$B$37),Simulation!$L$2:$L$37,0,0),_xlfn.XLOOKUP(_xlfn.CONCAT($A8,C$1),(Simulation!$A$2:$A$37)&amp;(Simulation!$B$2:$B$37),Simulation!$L$2:$L$37,0,0))</f>
        <v>549.10294145621958</v>
      </c>
      <c r="D8" s="16" cm="1">
        <f t="array" ref="D8">IF(_xlfn.XLOOKUP(_xlfn.CONCAT(D$1,$A8),(Simulation!$A$2:$A$37)&amp;(Simulation!$B$2:$B$37),Simulation!$L$2:$L$37,0,0)&gt;0,_xlfn.XLOOKUP(_xlfn.CONCAT(D$1,$A8),(Simulation!$A$2:$A$37)&amp;(Simulation!$B$2:$B$37),Simulation!$L$2:$L$37,0,0),_xlfn.XLOOKUP(_xlfn.CONCAT($A8,D$1),(Simulation!$A$2:$A$37)&amp;(Simulation!$B$2:$B$37),Simulation!$L$2:$L$37,0,0))</f>
        <v>332.11903358393482</v>
      </c>
      <c r="E8" s="16" cm="1">
        <f t="array" ref="E8">IF(_xlfn.XLOOKUP(_xlfn.CONCAT(E$1,$A8),(Simulation!$A$2:$A$37)&amp;(Simulation!$B$2:$B$37),Simulation!$L$2:$L$37,0,0)&gt;0,_xlfn.XLOOKUP(_xlfn.CONCAT(E$1,$A8),(Simulation!$A$2:$A$37)&amp;(Simulation!$B$2:$B$37),Simulation!$L$2:$L$37,0,0),_xlfn.XLOOKUP(_xlfn.CONCAT($A8,E$1),(Simulation!$A$2:$A$37)&amp;(Simulation!$B$2:$B$37),Simulation!$L$2:$L$37,0,0))</f>
        <v>12.015223999772523</v>
      </c>
      <c r="F8" s="16" cm="1">
        <f t="array" ref="F8">IF(_xlfn.XLOOKUP(_xlfn.CONCAT(F$1,$A8),(Simulation!$A$2:$A$37)&amp;(Simulation!$B$2:$B$37),Simulation!$L$2:$L$37,0,0)&gt;0,_xlfn.XLOOKUP(_xlfn.CONCAT(F$1,$A8),(Simulation!$A$2:$A$37)&amp;(Simulation!$B$2:$B$37),Simulation!$L$2:$L$37,0,0),_xlfn.XLOOKUP(_xlfn.CONCAT($A8,F$1),(Simulation!$A$2:$A$37)&amp;(Simulation!$B$2:$B$37),Simulation!$L$2:$L$37,0,0))</f>
        <v>139.20276342354293</v>
      </c>
      <c r="G8" s="16" cm="1">
        <f t="array" ref="G8">IF(_xlfn.XLOOKUP(_xlfn.CONCAT(G$1,$A8),(Simulation!$A$2:$A$37)&amp;(Simulation!$B$2:$B$37),Simulation!$L$2:$L$37,0,0)&gt;0,_xlfn.XLOOKUP(_xlfn.CONCAT(G$1,$A8),(Simulation!$A$2:$A$37)&amp;(Simulation!$B$2:$B$37),Simulation!$L$2:$L$37,0,0),_xlfn.XLOOKUP(_xlfn.CONCAT($A8,G$1),(Simulation!$A$2:$A$37)&amp;(Simulation!$B$2:$B$37),Simulation!$L$2:$L$37,0,0))</f>
        <v>1434.3956615165141</v>
      </c>
      <c r="H8" s="16" cm="1">
        <f t="array" ref="H8">IF(_xlfn.XLOOKUP(_xlfn.CONCAT(H$1,$A8),(Simulation!$A$2:$A$37)&amp;(Simulation!$B$2:$B$37),Simulation!$L$2:$L$37,0,0)&gt;0,_xlfn.XLOOKUP(_xlfn.CONCAT(H$1,$A8),(Simulation!$A$2:$A$37)&amp;(Simulation!$B$2:$B$37),Simulation!$L$2:$L$37,0,0),_xlfn.XLOOKUP(_xlfn.CONCAT($A8,H$1),(Simulation!$A$2:$A$37)&amp;(Simulation!$B$2:$B$37),Simulation!$L$2:$L$37,0,0))</f>
        <v>0</v>
      </c>
      <c r="I8" s="16" cm="1">
        <f t="array" ref="I8">IF(_xlfn.XLOOKUP(_xlfn.CONCAT(I$1,$A8),(Simulation!$A$2:$A$37)&amp;(Simulation!$B$2:$B$37),Simulation!$L$2:$L$37,0,0)&gt;0,_xlfn.XLOOKUP(_xlfn.CONCAT(I$1,$A8),(Simulation!$A$2:$A$37)&amp;(Simulation!$B$2:$B$37),Simulation!$L$2:$L$37,0,0),_xlfn.XLOOKUP(_xlfn.CONCAT($A8,I$1),(Simulation!$A$2:$A$37)&amp;(Simulation!$B$2:$B$37),Simulation!$L$2:$L$37,0,0))</f>
        <v>302.71794221338371</v>
      </c>
      <c r="J8" s="16" cm="1">
        <f t="array" ref="J8">IF(_xlfn.XLOOKUP(_xlfn.CONCAT(J$1,$A8),(Simulation!$A$2:$A$37)&amp;(Simulation!$B$2:$B$37),Simulation!$L$2:$L$37,0,0)&gt;0,_xlfn.XLOOKUP(_xlfn.CONCAT(J$1,$A8),(Simulation!$A$2:$A$37)&amp;(Simulation!$B$2:$B$37),Simulation!$L$2:$L$37,0,0),_xlfn.XLOOKUP(_xlfn.CONCAT($A8,J$1),(Simulation!$A$2:$A$37)&amp;(Simulation!$B$2:$B$37),Simulation!$L$2:$L$37,0,0))</f>
        <v>6.576133176364138</v>
      </c>
    </row>
    <row r="9" spans="1:10" x14ac:dyDescent="0.25">
      <c r="A9" s="3" t="s">
        <v>9</v>
      </c>
      <c r="B9" s="16" cm="1">
        <f t="array" ref="B9">IF(_xlfn.XLOOKUP(_xlfn.CONCAT(B$1,$A9),(Simulation!$A$2:$A$37)&amp;(Simulation!$B$2:$B$37),Simulation!$L$2:$L$37,0,0)&gt;0,_xlfn.XLOOKUP(_xlfn.CONCAT(B$1,$A9),(Simulation!$A$2:$A$37)&amp;(Simulation!$B$2:$B$37),Simulation!$L$2:$L$37,0,0),_xlfn.XLOOKUP(_xlfn.CONCAT($A9,B$1),(Simulation!$A$2:$A$37)&amp;(Simulation!$B$2:$B$37),Simulation!$L$2:$L$37,0,0))</f>
        <v>15.419000901433744</v>
      </c>
      <c r="C9" s="16" cm="1">
        <f t="array" ref="C9">IF(_xlfn.XLOOKUP(_xlfn.CONCAT(C$1,$A9),(Simulation!$A$2:$A$37)&amp;(Simulation!$B$2:$B$37),Simulation!$L$2:$L$37,0,0)&gt;0,_xlfn.XLOOKUP(_xlfn.CONCAT(C$1,$A9),(Simulation!$A$2:$A$37)&amp;(Simulation!$B$2:$B$37),Simulation!$L$2:$L$37,0,0),_xlfn.XLOOKUP(_xlfn.CONCAT($A9,C$1),(Simulation!$A$2:$A$37)&amp;(Simulation!$B$2:$B$37),Simulation!$L$2:$L$37,0,0))</f>
        <v>71.91963200510591</v>
      </c>
      <c r="D9" s="16" cm="1">
        <f t="array" ref="D9">IF(_xlfn.XLOOKUP(_xlfn.CONCAT(D$1,$A9),(Simulation!$A$2:$A$37)&amp;(Simulation!$B$2:$B$37),Simulation!$L$2:$L$37,0,0)&gt;0,_xlfn.XLOOKUP(_xlfn.CONCAT(D$1,$A9),(Simulation!$A$2:$A$37)&amp;(Simulation!$B$2:$B$37),Simulation!$L$2:$L$37,0,0),_xlfn.XLOOKUP(_xlfn.CONCAT($A9,D$1),(Simulation!$A$2:$A$37)&amp;(Simulation!$B$2:$B$37),Simulation!$L$2:$L$37,0,0))</f>
        <v>29.550610139456921</v>
      </c>
      <c r="E9" s="16" cm="1">
        <f t="array" ref="E9">IF(_xlfn.XLOOKUP(_xlfn.CONCAT(E$1,$A9),(Simulation!$A$2:$A$37)&amp;(Simulation!$B$2:$B$37),Simulation!$L$2:$L$37,0,0)&gt;0,_xlfn.XLOOKUP(_xlfn.CONCAT(E$1,$A9),(Simulation!$A$2:$A$37)&amp;(Simulation!$B$2:$B$37),Simulation!$L$2:$L$37,0,0),_xlfn.XLOOKUP(_xlfn.CONCAT($A9,E$1),(Simulation!$A$2:$A$37)&amp;(Simulation!$B$2:$B$37),Simulation!$L$2:$L$37,0,0))</f>
        <v>1.6042744436758158</v>
      </c>
      <c r="F9" s="16" cm="1">
        <f t="array" ref="F9">IF(_xlfn.XLOOKUP(_xlfn.CONCAT(F$1,$A9),(Simulation!$A$2:$A$37)&amp;(Simulation!$B$2:$B$37),Simulation!$L$2:$L$37,0,0)&gt;0,_xlfn.XLOOKUP(_xlfn.CONCAT(F$1,$A9),(Simulation!$A$2:$A$37)&amp;(Simulation!$B$2:$B$37),Simulation!$L$2:$L$37,0,0),_xlfn.XLOOKUP(_xlfn.CONCAT($A9,F$1),(Simulation!$A$2:$A$37)&amp;(Simulation!$B$2:$B$37),Simulation!$L$2:$L$37,0,0))</f>
        <v>454.5809257670295</v>
      </c>
      <c r="G9" s="16" cm="1">
        <f t="array" ref="G9">IF(_xlfn.XLOOKUP(_xlfn.CONCAT(G$1,$A9),(Simulation!$A$2:$A$37)&amp;(Simulation!$B$2:$B$37),Simulation!$L$2:$L$37,0,0)&gt;0,_xlfn.XLOOKUP(_xlfn.CONCAT(G$1,$A9),(Simulation!$A$2:$A$37)&amp;(Simulation!$B$2:$B$37),Simulation!$L$2:$L$37,0,0),_xlfn.XLOOKUP(_xlfn.CONCAT($A9,G$1),(Simulation!$A$2:$A$37)&amp;(Simulation!$B$2:$B$37),Simulation!$L$2:$L$37,0,0))</f>
        <v>2102.697404348005</v>
      </c>
      <c r="H9" s="16" cm="1">
        <f t="array" ref="H9">IF(_xlfn.XLOOKUP(_xlfn.CONCAT(H$1,$A9),(Simulation!$A$2:$A$37)&amp;(Simulation!$B$2:$B$37),Simulation!$L$2:$L$37,0,0)&gt;0,_xlfn.XLOOKUP(_xlfn.CONCAT(H$1,$A9),(Simulation!$A$2:$A$37)&amp;(Simulation!$B$2:$B$37),Simulation!$L$2:$L$37,0,0),_xlfn.XLOOKUP(_xlfn.CONCAT($A9,H$1),(Simulation!$A$2:$A$37)&amp;(Simulation!$B$2:$B$37),Simulation!$L$2:$L$37,0,0))</f>
        <v>302.71794221338371</v>
      </c>
      <c r="I9" s="16" cm="1">
        <f t="array" ref="I9">IF(_xlfn.XLOOKUP(_xlfn.CONCAT(I$1,$A9),(Simulation!$A$2:$A$37)&amp;(Simulation!$B$2:$B$37),Simulation!$L$2:$L$37,0,0)&gt;0,_xlfn.XLOOKUP(_xlfn.CONCAT(I$1,$A9),(Simulation!$A$2:$A$37)&amp;(Simulation!$B$2:$B$37),Simulation!$L$2:$L$37,0,0),_xlfn.XLOOKUP(_xlfn.CONCAT($A9,I$1),(Simulation!$A$2:$A$37)&amp;(Simulation!$B$2:$B$37),Simulation!$L$2:$L$37,0,0))</f>
        <v>0</v>
      </c>
      <c r="J9" s="16" cm="1">
        <f t="array" ref="J9">IF(_xlfn.XLOOKUP(_xlfn.CONCAT(J$1,$A9),(Simulation!$A$2:$A$37)&amp;(Simulation!$B$2:$B$37),Simulation!$L$2:$L$37,0,0)&gt;0,_xlfn.XLOOKUP(_xlfn.CONCAT(J$1,$A9),(Simulation!$A$2:$A$37)&amp;(Simulation!$B$2:$B$37),Simulation!$L$2:$L$37,0,0),_xlfn.XLOOKUP(_xlfn.CONCAT($A9,J$1),(Simulation!$A$2:$A$37)&amp;(Simulation!$B$2:$B$37),Simulation!$L$2:$L$37,0,0))</f>
        <v>7.4386139112858878</v>
      </c>
    </row>
    <row r="10" spans="1:10" x14ac:dyDescent="0.25">
      <c r="A10" s="3" t="s">
        <v>10</v>
      </c>
      <c r="B10" s="16" cm="1">
        <f t="array" ref="B10">IF(_xlfn.XLOOKUP(_xlfn.CONCAT(B$1,$A10),(Simulation!$A$2:$A$37)&amp;(Simulation!$B$2:$B$37),Simulation!$L$2:$L$37,0,0)&gt;0,_xlfn.XLOOKUP(_xlfn.CONCAT(B$1,$A10),(Simulation!$A$2:$A$37)&amp;(Simulation!$B$2:$B$37),Simulation!$L$2:$L$37,0,0),_xlfn.XLOOKUP(_xlfn.CONCAT($A10,B$1),(Simulation!$A$2:$A$37)&amp;(Simulation!$B$2:$B$37),Simulation!$L$2:$L$37,0,0))</f>
        <v>5.8820209841694213</v>
      </c>
      <c r="C10" s="16" cm="1">
        <f t="array" ref="C10">IF(_xlfn.XLOOKUP(_xlfn.CONCAT(C$1,$A10),(Simulation!$A$2:$A$37)&amp;(Simulation!$B$2:$B$37),Simulation!$L$2:$L$37,0,0)&gt;0,_xlfn.XLOOKUP(_xlfn.CONCAT(C$1,$A10),(Simulation!$A$2:$A$37)&amp;(Simulation!$B$2:$B$37),Simulation!$L$2:$L$37,0,0),_xlfn.XLOOKUP(_xlfn.CONCAT($A10,C$1),(Simulation!$A$2:$A$37)&amp;(Simulation!$B$2:$B$37),Simulation!$L$2:$L$37,0,0))</f>
        <v>323.88626557693834</v>
      </c>
      <c r="D10" s="16" cm="1">
        <f t="array" ref="D10">IF(_xlfn.XLOOKUP(_xlfn.CONCAT(D$1,$A10),(Simulation!$A$2:$A$37)&amp;(Simulation!$B$2:$B$37),Simulation!$L$2:$L$37,0,0)&gt;0,_xlfn.XLOOKUP(_xlfn.CONCAT(D$1,$A10),(Simulation!$A$2:$A$37)&amp;(Simulation!$B$2:$B$37),Simulation!$L$2:$L$37,0,0),_xlfn.XLOOKUP(_xlfn.CONCAT($A10,D$1),(Simulation!$A$2:$A$37)&amp;(Simulation!$B$2:$B$37),Simulation!$L$2:$L$37,0,0))</f>
        <v>22.080752943403276</v>
      </c>
      <c r="E10" s="16" cm="1">
        <f t="array" ref="E10">IF(_xlfn.XLOOKUP(_xlfn.CONCAT(E$1,$A10),(Simulation!$A$2:$A$37)&amp;(Simulation!$B$2:$B$37),Simulation!$L$2:$L$37,0,0)&gt;0,_xlfn.XLOOKUP(_xlfn.CONCAT(E$1,$A10),(Simulation!$A$2:$A$37)&amp;(Simulation!$B$2:$B$37),Simulation!$L$2:$L$37,0,0),_xlfn.XLOOKUP(_xlfn.CONCAT($A10,E$1),(Simulation!$A$2:$A$37)&amp;(Simulation!$B$2:$B$37),Simulation!$L$2:$L$37,0,0))</f>
        <v>0.32388186928633539</v>
      </c>
      <c r="F10" s="16" cm="1">
        <f t="array" ref="F10">IF(_xlfn.XLOOKUP(_xlfn.CONCAT(F$1,$A10),(Simulation!$A$2:$A$37)&amp;(Simulation!$B$2:$B$37),Simulation!$L$2:$L$37,0,0)&gt;0,_xlfn.XLOOKUP(_xlfn.CONCAT(F$1,$A10),(Simulation!$A$2:$A$37)&amp;(Simulation!$B$2:$B$37),Simulation!$L$2:$L$37,0,0),_xlfn.XLOOKUP(_xlfn.CONCAT($A10,F$1),(Simulation!$A$2:$A$37)&amp;(Simulation!$B$2:$B$37),Simulation!$L$2:$L$37,0,0))</f>
        <v>74.634007305921287</v>
      </c>
      <c r="G10" s="16" cm="1">
        <f t="array" ref="G10">IF(_xlfn.XLOOKUP(_xlfn.CONCAT(G$1,$A10),(Simulation!$A$2:$A$37)&amp;(Simulation!$B$2:$B$37),Simulation!$L$2:$L$37,0,0)&gt;0,_xlfn.XLOOKUP(_xlfn.CONCAT(G$1,$A10),(Simulation!$A$2:$A$37)&amp;(Simulation!$B$2:$B$37),Simulation!$L$2:$L$37,0,0),_xlfn.XLOOKUP(_xlfn.CONCAT($A10,G$1),(Simulation!$A$2:$A$37)&amp;(Simulation!$B$2:$B$37),Simulation!$L$2:$L$37,0,0))</f>
        <v>494.70067441434333</v>
      </c>
      <c r="H10" s="16" cm="1">
        <f t="array" ref="H10">IF(_xlfn.XLOOKUP(_xlfn.CONCAT(H$1,$A10),(Simulation!$A$2:$A$37)&amp;(Simulation!$B$2:$B$37),Simulation!$L$2:$L$37,0,0)&gt;0,_xlfn.XLOOKUP(_xlfn.CONCAT(H$1,$A10),(Simulation!$A$2:$A$37)&amp;(Simulation!$B$2:$B$37),Simulation!$L$2:$L$37,0,0),_xlfn.XLOOKUP(_xlfn.CONCAT($A10,H$1),(Simulation!$A$2:$A$37)&amp;(Simulation!$B$2:$B$37),Simulation!$L$2:$L$37,0,0))</f>
        <v>6.576133176364138</v>
      </c>
      <c r="I10" s="16" cm="1">
        <f t="array" ref="I10">IF(_xlfn.XLOOKUP(_xlfn.CONCAT(I$1,$A10),(Simulation!$A$2:$A$37)&amp;(Simulation!$B$2:$B$37),Simulation!$L$2:$L$37,0,0)&gt;0,_xlfn.XLOOKUP(_xlfn.CONCAT(I$1,$A10),(Simulation!$A$2:$A$37)&amp;(Simulation!$B$2:$B$37),Simulation!$L$2:$L$37,0,0),_xlfn.XLOOKUP(_xlfn.CONCAT($A10,I$1),(Simulation!$A$2:$A$37)&amp;(Simulation!$B$2:$B$37),Simulation!$L$2:$L$37,0,0))</f>
        <v>7.4386139112858878</v>
      </c>
      <c r="J10" s="16" cm="1">
        <f t="array" ref="J10">IF(_xlfn.XLOOKUP(_xlfn.CONCAT(J$1,$A10),(Simulation!$A$2:$A$37)&amp;(Simulation!$B$2:$B$37),Simulation!$L$2:$L$37,0,0)&gt;0,_xlfn.XLOOKUP(_xlfn.CONCAT(J$1,$A10),(Simulation!$A$2:$A$37)&amp;(Simulation!$B$2:$B$37),Simulation!$L$2:$L$37,0,0),_xlfn.XLOOKUP(_xlfn.CONCAT($A10,J$1),(Simulation!$A$2:$A$37)&amp;(Simulation!$B$2:$B$37),Simulation!$L$2:$L$37,0,0)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DATA</vt:lpstr>
      <vt:lpstr>GDP</vt:lpstr>
      <vt:lpstr>Distance</vt:lpstr>
      <vt:lpstr>Frontiers</vt:lpstr>
      <vt:lpstr>Simulation</vt:lpstr>
      <vt:lpstr>Trade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Rincon Mora</dc:creator>
  <cp:lastModifiedBy>Juan David Rincon Mora</cp:lastModifiedBy>
  <dcterms:created xsi:type="dcterms:W3CDTF">2024-01-07T01:18:27Z</dcterms:created>
  <dcterms:modified xsi:type="dcterms:W3CDTF">2024-01-07T02:45:03Z</dcterms:modified>
</cp:coreProperties>
</file>