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O2" i="1"/>
  <c r="P2" i="1"/>
  <c r="M11" i="1" l="1"/>
  <c r="M12" i="1"/>
  <c r="M13" i="1"/>
  <c r="M14" i="1"/>
  <c r="M15" i="1"/>
  <c r="M10" i="1"/>
  <c r="L10" i="1"/>
  <c r="K10" i="1"/>
  <c r="J11" i="1"/>
  <c r="K11" i="1" s="1"/>
  <c r="Q2" i="1"/>
  <c r="J12" i="1" l="1"/>
  <c r="L11" i="1"/>
  <c r="R2" i="1"/>
  <c r="N2" i="1"/>
  <c r="K2" i="1"/>
  <c r="L2" i="1" s="1"/>
  <c r="J2" i="1"/>
  <c r="K12" i="1" l="1"/>
  <c r="N12" i="1"/>
  <c r="J13" i="1" l="1"/>
  <c r="L12" i="1"/>
  <c r="K13" i="1" l="1"/>
  <c r="N13" i="1"/>
  <c r="J14" i="1" l="1"/>
  <c r="L13" i="1"/>
  <c r="K14" i="1" l="1"/>
  <c r="N14" i="1"/>
  <c r="J15" i="1" l="1"/>
  <c r="L14" i="1"/>
  <c r="K15" i="1" l="1"/>
  <c r="L15" i="1" s="1"/>
  <c r="N15" i="1"/>
</calcChain>
</file>

<file path=xl/sharedStrings.xml><?xml version="1.0" encoding="utf-8"?>
<sst xmlns="http://schemas.openxmlformats.org/spreadsheetml/2006/main" count="21" uniqueCount="21">
  <si>
    <t>Rango</t>
  </si>
  <si>
    <t>Min</t>
  </si>
  <si>
    <t>Max</t>
  </si>
  <si>
    <t>Tamaño muestra</t>
  </si>
  <si>
    <t>Media</t>
  </si>
  <si>
    <t>Media recortada 10%</t>
  </si>
  <si>
    <t>Mediana</t>
  </si>
  <si>
    <t>Varianza</t>
  </si>
  <si>
    <t>Desviacion estandar</t>
  </si>
  <si>
    <t>Muestras</t>
  </si>
  <si>
    <t>min</t>
  </si>
  <si>
    <t>max</t>
  </si>
  <si>
    <t>Tallo</t>
  </si>
  <si>
    <t>Hojas</t>
  </si>
  <si>
    <t>4444444444444444444444444.</t>
  </si>
  <si>
    <t>5555555555555555555555555555555555555.</t>
  </si>
  <si>
    <t>666666666666666666666666666.</t>
  </si>
  <si>
    <t>777777777777777777.</t>
  </si>
  <si>
    <t>Punto medio</t>
  </si>
  <si>
    <t xml:space="preserve">frecuencia </t>
  </si>
  <si>
    <t>frecuencia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</si>
</sst>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301930357252636E-2"/>
          <c:y val="8.9371380311468074E-2"/>
          <c:w val="0.89873336902983358"/>
          <c:h val="0.74967143838614825"/>
        </c:manualLayout>
      </c:layout>
      <c:barChart>
        <c:barDir val="col"/>
        <c:grouping val="clustered"/>
        <c:varyColors val="0"/>
        <c:ser>
          <c:idx val="0"/>
          <c:order val="0"/>
          <c:tx>
            <c:v>Intervalos de clase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Hoja1!$N$10:$N$15</c:f>
              <c:numCache>
                <c:formatCode>General</c:formatCode>
                <c:ptCount val="6"/>
                <c:pt idx="0">
                  <c:v>266</c:v>
                </c:pt>
                <c:pt idx="1">
                  <c:v>842</c:v>
                </c:pt>
                <c:pt idx="2">
                  <c:v>1374</c:v>
                </c:pt>
                <c:pt idx="3">
                  <c:v>1906</c:v>
                </c:pt>
                <c:pt idx="4">
                  <c:v>2438</c:v>
                </c:pt>
                <c:pt idx="5">
                  <c:v>2970</c:v>
                </c:pt>
              </c:numCache>
            </c:numRef>
          </c:cat>
          <c:val>
            <c:numRef>
              <c:f>Hoja1!$M$10:$M$15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D-4790-93F0-D5CF0561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8095088"/>
        <c:axId val="448093448"/>
      </c:barChart>
      <c:catAx>
        <c:axId val="448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93448"/>
        <c:crosses val="autoZero"/>
        <c:auto val="1"/>
        <c:lblAlgn val="ctr"/>
        <c:lblOffset val="100"/>
        <c:noMultiLvlLbl val="0"/>
      </c:catAx>
      <c:valAx>
        <c:axId val="448093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FFrecuencia</a:t>
                </a:r>
                <a:r>
                  <a:rPr lang="es-ES" baseline="0"/>
                  <a:t> relativa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394606</xdr:colOff>
      <xdr:row>16</xdr:row>
      <xdr:rowOff>63951</xdr:rowOff>
    </xdr:from>
    <xdr:to>
      <xdr:col>16</xdr:col>
      <xdr:colOff>502227</xdr:colOff>
      <xdr:row>38</xdr:row>
      <xdr:rowOff>69272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0A805A-FD63-46D7-8398-0DF5FB82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55" zoomScaleNormal="55" workbookViewId="0">
      <selection activeCell="N11" sqref="N11"/>
    </sheetView>
  </sheetViews>
  <sheetFormatPr baseColWidth="10" defaultRowHeight="15" x14ac:dyDescent="0.25"/>
  <cols>
    <col min="11" max="11" width="11.85546875" customWidth="1"/>
    <col min="12" max="12" width="14.140625" customWidth="1"/>
    <col min="13" max="13" width="17.85546875" customWidth="1"/>
    <col min="14" max="14" width="19.85546875" customWidth="1"/>
    <col min="15" max="15" width="19.5703125" customWidth="1"/>
    <col min="17" max="17" width="11.85546875" bestFit="1" customWidth="1"/>
    <col min="18" max="18" width="19.42578125" customWidth="1"/>
    <col min="21" max="21" width="53.140625" customWidth="1"/>
    <col min="22" max="22" width="11.5703125" customWidth="1"/>
  </cols>
  <sheetData>
    <row r="1" spans="1:21" x14ac:dyDescent="0.25">
      <c r="A1" s="1">
        <v>45</v>
      </c>
      <c r="B1" s="1">
        <v>46</v>
      </c>
      <c r="C1" s="1">
        <v>45</v>
      </c>
      <c r="D1" s="1">
        <v>47</v>
      </c>
      <c r="E1" s="1">
        <v>45</v>
      </c>
      <c r="F1" s="1">
        <v>44</v>
      </c>
      <c r="G1" s="1">
        <v>46</v>
      </c>
      <c r="H1" s="1">
        <v>47</v>
      </c>
      <c r="J1" t="s">
        <v>1</v>
      </c>
      <c r="K1" t="s">
        <v>2</v>
      </c>
      <c r="L1" t="s">
        <v>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12</v>
      </c>
      <c r="U1" t="s">
        <v>13</v>
      </c>
    </row>
    <row r="2" spans="1:21" x14ac:dyDescent="0.25">
      <c r="A2" s="1">
        <v>46</v>
      </c>
      <c r="B2" s="1">
        <v>46</v>
      </c>
      <c r="C2" s="1">
        <v>45</v>
      </c>
      <c r="D2" s="1">
        <v>47</v>
      </c>
      <c r="E2" s="1">
        <v>45</v>
      </c>
      <c r="F2" s="1">
        <v>45</v>
      </c>
      <c r="G2" s="1">
        <v>45</v>
      </c>
      <c r="H2" s="1">
        <v>46</v>
      </c>
      <c r="J2">
        <f>MIN(A1:H15)</f>
        <v>44</v>
      </c>
      <c r="K2">
        <f>MAX(A1:H15)</f>
        <v>3232</v>
      </c>
      <c r="L2">
        <f>K2-J2</f>
        <v>3188</v>
      </c>
      <c r="M2">
        <v>120</v>
      </c>
      <c r="N2">
        <f>(SUM(C1:H15))/120</f>
        <v>123.23333333333333</v>
      </c>
      <c r="O2">
        <f>(SUM(A30:A32)+SUM(B18:G32)+SUM(H18:H20))/96</f>
        <v>45.59375</v>
      </c>
      <c r="P2">
        <f>(1/2)*(D15+E1)</f>
        <v>45</v>
      </c>
      <c r="Q2">
        <f>_xlfn.VAR.P(A1:H15)</f>
        <v>248629.36222222223</v>
      </c>
      <c r="R2">
        <f>SQRT(Q2)</f>
        <v>498.62747840669817</v>
      </c>
      <c r="T2">
        <v>4</v>
      </c>
      <c r="U2" t="s">
        <v>14</v>
      </c>
    </row>
    <row r="3" spans="1:21" x14ac:dyDescent="0.25">
      <c r="A3" s="1">
        <v>45</v>
      </c>
      <c r="B3" s="1">
        <v>45</v>
      </c>
      <c r="C3" s="1">
        <v>45</v>
      </c>
      <c r="D3" s="1">
        <v>46</v>
      </c>
      <c r="E3" s="1">
        <v>44</v>
      </c>
      <c r="F3" s="1">
        <v>45</v>
      </c>
      <c r="G3" s="1">
        <v>46</v>
      </c>
      <c r="H3" s="1">
        <v>46</v>
      </c>
      <c r="T3">
        <v>4</v>
      </c>
      <c r="U3" t="s">
        <v>15</v>
      </c>
    </row>
    <row r="4" spans="1:21" x14ac:dyDescent="0.25">
      <c r="A4" s="1">
        <v>46</v>
      </c>
      <c r="B4" s="1">
        <v>45</v>
      </c>
      <c r="C4" s="1">
        <v>45</v>
      </c>
      <c r="D4" s="1">
        <v>47</v>
      </c>
      <c r="E4" s="1">
        <v>44</v>
      </c>
      <c r="F4" s="1">
        <v>44</v>
      </c>
      <c r="G4" s="1">
        <v>46</v>
      </c>
      <c r="H4" s="1">
        <v>46</v>
      </c>
      <c r="T4">
        <v>4</v>
      </c>
      <c r="U4" t="s">
        <v>16</v>
      </c>
    </row>
    <row r="5" spans="1:21" x14ac:dyDescent="0.25">
      <c r="A5" s="1">
        <v>45</v>
      </c>
      <c r="B5" s="1">
        <v>44</v>
      </c>
      <c r="C5" s="1">
        <v>45</v>
      </c>
      <c r="D5" s="1">
        <v>46</v>
      </c>
      <c r="E5" s="1">
        <v>44</v>
      </c>
      <c r="F5" s="1">
        <v>44</v>
      </c>
      <c r="G5" s="1">
        <v>47</v>
      </c>
      <c r="H5" s="1">
        <v>46</v>
      </c>
      <c r="J5" t="s">
        <v>9</v>
      </c>
      <c r="T5">
        <v>4</v>
      </c>
      <c r="U5" t="s">
        <v>17</v>
      </c>
    </row>
    <row r="6" spans="1:21" x14ac:dyDescent="0.25">
      <c r="A6" s="1">
        <v>45</v>
      </c>
      <c r="B6" s="1">
        <v>44</v>
      </c>
      <c r="C6" s="1">
        <v>46</v>
      </c>
      <c r="D6" s="1">
        <v>432</v>
      </c>
      <c r="E6" s="1">
        <v>44</v>
      </c>
      <c r="F6" s="1">
        <v>45</v>
      </c>
      <c r="G6" s="1">
        <v>46</v>
      </c>
      <c r="H6" s="1">
        <v>46</v>
      </c>
      <c r="J6">
        <v>532</v>
      </c>
      <c r="T6">
        <v>4</v>
      </c>
      <c r="U6">
        <v>8888</v>
      </c>
    </row>
    <row r="7" spans="1:21" x14ac:dyDescent="0.25">
      <c r="A7" s="1">
        <v>46</v>
      </c>
      <c r="B7" s="1">
        <v>44</v>
      </c>
      <c r="C7" s="1">
        <v>46</v>
      </c>
      <c r="D7" s="1">
        <v>3232</v>
      </c>
      <c r="E7" s="1">
        <v>44</v>
      </c>
      <c r="F7" s="1">
        <v>45</v>
      </c>
      <c r="G7" s="1">
        <v>47</v>
      </c>
      <c r="H7" s="1">
        <v>47</v>
      </c>
      <c r="T7">
        <v>4</v>
      </c>
      <c r="U7">
        <v>9</v>
      </c>
    </row>
    <row r="8" spans="1:21" x14ac:dyDescent="0.25">
      <c r="A8" s="1">
        <v>47</v>
      </c>
      <c r="B8" s="1">
        <v>44</v>
      </c>
      <c r="C8" s="1">
        <v>46</v>
      </c>
      <c r="D8" s="1">
        <v>45</v>
      </c>
      <c r="E8" s="1">
        <v>44</v>
      </c>
      <c r="F8" s="1">
        <v>45</v>
      </c>
      <c r="G8" s="1">
        <v>46</v>
      </c>
      <c r="H8" s="1">
        <v>47</v>
      </c>
      <c r="T8">
        <v>14</v>
      </c>
      <c r="U8">
        <v>5</v>
      </c>
    </row>
    <row r="9" spans="1:21" x14ac:dyDescent="0.25">
      <c r="A9" s="1">
        <v>145</v>
      </c>
      <c r="B9" s="1">
        <v>45</v>
      </c>
      <c r="C9" s="1">
        <v>46</v>
      </c>
      <c r="D9" s="1">
        <v>45</v>
      </c>
      <c r="E9" s="1">
        <v>44</v>
      </c>
      <c r="F9" s="1">
        <v>45</v>
      </c>
      <c r="G9" s="1">
        <v>47</v>
      </c>
      <c r="H9" s="1">
        <v>46</v>
      </c>
      <c r="J9" t="s">
        <v>10</v>
      </c>
      <c r="K9" t="s">
        <v>11</v>
      </c>
      <c r="L9" t="s">
        <v>19</v>
      </c>
      <c r="M9" t="s">
        <v>20</v>
      </c>
      <c r="N9" t="s">
        <v>18</v>
      </c>
      <c r="T9">
        <v>18</v>
      </c>
      <c r="U9">
        <v>0</v>
      </c>
    </row>
    <row r="10" spans="1:21" x14ac:dyDescent="0.25">
      <c r="A10" s="1">
        <v>180</v>
      </c>
      <c r="B10" s="1">
        <v>44</v>
      </c>
      <c r="C10" s="1">
        <v>46</v>
      </c>
      <c r="D10" s="1">
        <v>45</v>
      </c>
      <c r="E10" s="1">
        <v>45</v>
      </c>
      <c r="F10" s="1">
        <v>45</v>
      </c>
      <c r="G10" s="1">
        <v>47</v>
      </c>
      <c r="H10" s="1">
        <v>48</v>
      </c>
      <c r="J10">
        <v>44</v>
      </c>
      <c r="K10">
        <f>J10+$J$6</f>
        <v>576</v>
      </c>
      <c r="L10">
        <f>FREQUENCY($A$1:$H$15,K10-1)</f>
        <v>117</v>
      </c>
      <c r="M10">
        <f t="shared" ref="M10:M15" si="0">L10/$M$2</f>
        <v>0.97499999999999998</v>
      </c>
      <c r="N10">
        <f>(K10-J10)/2</f>
        <v>266</v>
      </c>
      <c r="T10">
        <v>43</v>
      </c>
      <c r="U10">
        <v>1122</v>
      </c>
    </row>
    <row r="11" spans="1:21" x14ac:dyDescent="0.25">
      <c r="A11" s="1">
        <v>48</v>
      </c>
      <c r="B11" s="1">
        <v>44</v>
      </c>
      <c r="C11" s="1">
        <v>47</v>
      </c>
      <c r="D11" s="1">
        <v>46</v>
      </c>
      <c r="E11" s="1">
        <v>45</v>
      </c>
      <c r="F11" s="1">
        <v>46</v>
      </c>
      <c r="G11" s="1">
        <v>47</v>
      </c>
      <c r="H11" s="1">
        <v>3213</v>
      </c>
      <c r="J11">
        <f>K10</f>
        <v>576</v>
      </c>
      <c r="K11">
        <f t="shared" ref="K11:K15" si="1">J11+$J$6</f>
        <v>1108</v>
      </c>
      <c r="L11">
        <f>FREQUENCY($A$1:$H$15,K11-1) - FREQUENCY($A$1:$H$15,K10-1)</f>
        <v>0</v>
      </c>
      <c r="M11">
        <f t="shared" si="0"/>
        <v>0</v>
      </c>
      <c r="N11">
        <f>J11+$N$10</f>
        <v>842</v>
      </c>
      <c r="T11">
        <v>321</v>
      </c>
      <c r="U11">
        <v>3</v>
      </c>
    </row>
    <row r="12" spans="1:21" x14ac:dyDescent="0.25">
      <c r="A12" s="1">
        <v>47</v>
      </c>
      <c r="B12" s="1">
        <v>44</v>
      </c>
      <c r="C12" s="1">
        <v>431</v>
      </c>
      <c r="D12" s="1">
        <v>45</v>
      </c>
      <c r="E12" s="1">
        <v>44</v>
      </c>
      <c r="F12" s="1">
        <v>45</v>
      </c>
      <c r="G12" s="1">
        <v>46</v>
      </c>
      <c r="H12" s="1">
        <v>45</v>
      </c>
      <c r="J12">
        <f t="shared" ref="J12:J15" si="2">K11</f>
        <v>1108</v>
      </c>
      <c r="K12">
        <f t="shared" si="1"/>
        <v>1640</v>
      </c>
      <c r="L12">
        <f>FREQUENCY($A$1:$H$15,K12-1) - FREQUENCY($A$1:$H$15,K11-1)</f>
        <v>0</v>
      </c>
      <c r="M12">
        <f t="shared" si="0"/>
        <v>0</v>
      </c>
      <c r="N12">
        <f>J12+$N$10</f>
        <v>1374</v>
      </c>
      <c r="T12">
        <v>322</v>
      </c>
      <c r="U12">
        <v>2</v>
      </c>
    </row>
    <row r="13" spans="1:21" x14ac:dyDescent="0.25">
      <c r="A13" s="1">
        <v>48</v>
      </c>
      <c r="B13" s="1">
        <v>44</v>
      </c>
      <c r="C13" s="1">
        <v>47</v>
      </c>
      <c r="D13" s="1">
        <v>45</v>
      </c>
      <c r="E13" s="1">
        <v>44</v>
      </c>
      <c r="F13" s="1">
        <v>45</v>
      </c>
      <c r="G13" s="1">
        <v>46</v>
      </c>
      <c r="H13" s="1">
        <v>3222</v>
      </c>
      <c r="J13">
        <f t="shared" si="2"/>
        <v>1640</v>
      </c>
      <c r="K13">
        <f t="shared" si="1"/>
        <v>2172</v>
      </c>
      <c r="L13">
        <f>FREQUENCY($A$1:$H$15,K13-1) - FREQUENCY($A$1:$H$15,K12-1)</f>
        <v>0</v>
      </c>
      <c r="M13">
        <f t="shared" si="0"/>
        <v>0</v>
      </c>
      <c r="N13">
        <f>J13+$N$10</f>
        <v>1906</v>
      </c>
      <c r="T13">
        <v>323</v>
      </c>
      <c r="U13">
        <v>2</v>
      </c>
    </row>
    <row r="14" spans="1:21" x14ac:dyDescent="0.25">
      <c r="A14" s="1">
        <v>432</v>
      </c>
      <c r="B14" s="1">
        <v>44</v>
      </c>
      <c r="C14" s="1">
        <v>45</v>
      </c>
      <c r="D14" s="1">
        <v>45</v>
      </c>
      <c r="E14" s="1">
        <v>44</v>
      </c>
      <c r="F14" s="1">
        <v>45</v>
      </c>
      <c r="G14" s="1">
        <v>47</v>
      </c>
      <c r="H14" s="1">
        <v>49</v>
      </c>
      <c r="J14">
        <f t="shared" si="2"/>
        <v>2172</v>
      </c>
      <c r="K14">
        <f t="shared" si="1"/>
        <v>2704</v>
      </c>
      <c r="L14">
        <f>FREQUENCY($A$1:$H$15,K14-1) - FREQUENCY($A$1:$H$15,K13-1)</f>
        <v>0</v>
      </c>
      <c r="M14">
        <f t="shared" si="0"/>
        <v>0</v>
      </c>
      <c r="N14">
        <f>J14+$N$10</f>
        <v>2438</v>
      </c>
    </row>
    <row r="15" spans="1:21" x14ac:dyDescent="0.25">
      <c r="A15" s="1">
        <v>48</v>
      </c>
      <c r="B15" s="1">
        <v>44</v>
      </c>
      <c r="C15" s="1">
        <v>47</v>
      </c>
      <c r="D15" s="1">
        <v>45</v>
      </c>
      <c r="E15" s="1">
        <v>44</v>
      </c>
      <c r="F15" s="1">
        <v>45</v>
      </c>
      <c r="G15" s="1">
        <v>47</v>
      </c>
      <c r="H15" s="1">
        <v>431</v>
      </c>
      <c r="J15">
        <f t="shared" si="2"/>
        <v>2704</v>
      </c>
      <c r="K15">
        <f t="shared" si="1"/>
        <v>3236</v>
      </c>
      <c r="L15">
        <f>FREQUENCY($A$1:$H$15,K15-1) - FREQUENCY($A$1:$H$15,K14-1)</f>
        <v>3</v>
      </c>
      <c r="M15">
        <f t="shared" si="0"/>
        <v>2.5000000000000001E-2</v>
      </c>
      <c r="N15">
        <f>J15+$N$10</f>
        <v>2970</v>
      </c>
    </row>
    <row r="18" spans="1:8" x14ac:dyDescent="0.25">
      <c r="A18" s="2">
        <v>44</v>
      </c>
      <c r="B18" s="1">
        <v>44</v>
      </c>
      <c r="C18" s="1">
        <v>45</v>
      </c>
      <c r="D18" s="1">
        <v>45</v>
      </c>
      <c r="E18" s="1">
        <v>45</v>
      </c>
      <c r="F18" s="1">
        <v>46</v>
      </c>
      <c r="G18" s="1">
        <v>47</v>
      </c>
      <c r="H18" s="1">
        <v>47</v>
      </c>
    </row>
    <row r="19" spans="1:8" x14ac:dyDescent="0.25">
      <c r="A19" s="2">
        <v>44</v>
      </c>
      <c r="B19" s="1">
        <v>44</v>
      </c>
      <c r="C19" s="1">
        <v>45</v>
      </c>
      <c r="D19" s="1">
        <v>45</v>
      </c>
      <c r="E19" s="1">
        <v>46</v>
      </c>
      <c r="F19" s="1">
        <v>46</v>
      </c>
      <c r="G19" s="1">
        <v>47</v>
      </c>
      <c r="H19" s="1">
        <v>48</v>
      </c>
    </row>
    <row r="20" spans="1:8" x14ac:dyDescent="0.25">
      <c r="A20" s="2">
        <v>44</v>
      </c>
      <c r="B20" s="1">
        <v>44</v>
      </c>
      <c r="C20" s="1">
        <v>45</v>
      </c>
      <c r="D20" s="1">
        <v>45</v>
      </c>
      <c r="E20" s="1">
        <v>46</v>
      </c>
      <c r="F20" s="1">
        <v>46</v>
      </c>
      <c r="G20" s="1">
        <v>47</v>
      </c>
      <c r="H20" s="1">
        <v>48</v>
      </c>
    </row>
    <row r="21" spans="1:8" x14ac:dyDescent="0.25">
      <c r="A21" s="2">
        <v>44</v>
      </c>
      <c r="B21" s="1">
        <v>44</v>
      </c>
      <c r="C21" s="1">
        <v>45</v>
      </c>
      <c r="D21" s="1">
        <v>45</v>
      </c>
      <c r="E21" s="1">
        <v>46</v>
      </c>
      <c r="F21" s="1">
        <v>46</v>
      </c>
      <c r="G21" s="1">
        <v>47</v>
      </c>
      <c r="H21" s="2">
        <v>48</v>
      </c>
    </row>
    <row r="22" spans="1:8" x14ac:dyDescent="0.25">
      <c r="A22" s="2">
        <v>44</v>
      </c>
      <c r="B22" s="1">
        <v>44</v>
      </c>
      <c r="C22" s="1">
        <v>45</v>
      </c>
      <c r="D22" s="1">
        <v>45</v>
      </c>
      <c r="E22" s="1">
        <v>46</v>
      </c>
      <c r="F22" s="1">
        <v>46</v>
      </c>
      <c r="G22" s="1">
        <v>47</v>
      </c>
      <c r="H22" s="2">
        <v>48</v>
      </c>
    </row>
    <row r="23" spans="1:8" x14ac:dyDescent="0.25">
      <c r="A23" s="2">
        <v>44</v>
      </c>
      <c r="B23" s="1">
        <v>44</v>
      </c>
      <c r="C23" s="1">
        <v>45</v>
      </c>
      <c r="D23" s="1">
        <v>45</v>
      </c>
      <c r="E23" s="1">
        <v>46</v>
      </c>
      <c r="F23" s="1">
        <v>46</v>
      </c>
      <c r="G23" s="1">
        <v>47</v>
      </c>
      <c r="H23" s="2">
        <v>49</v>
      </c>
    </row>
    <row r="24" spans="1:8" x14ac:dyDescent="0.25">
      <c r="A24" s="2">
        <v>44</v>
      </c>
      <c r="B24" s="1">
        <v>44</v>
      </c>
      <c r="C24" s="1">
        <v>45</v>
      </c>
      <c r="D24" s="1">
        <v>45</v>
      </c>
      <c r="E24" s="1">
        <v>46</v>
      </c>
      <c r="F24" s="1">
        <v>46</v>
      </c>
      <c r="G24" s="1">
        <v>47</v>
      </c>
      <c r="H24" s="2">
        <v>145</v>
      </c>
    </row>
    <row r="25" spans="1:8" x14ac:dyDescent="0.25">
      <c r="A25" s="2">
        <v>44</v>
      </c>
      <c r="B25" s="1">
        <v>44</v>
      </c>
      <c r="C25" s="1">
        <v>45</v>
      </c>
      <c r="D25" s="1">
        <v>45</v>
      </c>
      <c r="E25" s="1">
        <v>46</v>
      </c>
      <c r="F25" s="1">
        <v>46</v>
      </c>
      <c r="G25" s="1">
        <v>47</v>
      </c>
      <c r="H25" s="2">
        <v>180</v>
      </c>
    </row>
    <row r="26" spans="1:8" x14ac:dyDescent="0.25">
      <c r="A26" s="2">
        <v>44</v>
      </c>
      <c r="B26" s="1">
        <v>44</v>
      </c>
      <c r="C26" s="1">
        <v>45</v>
      </c>
      <c r="D26" s="1">
        <v>45</v>
      </c>
      <c r="E26" s="1">
        <v>46</v>
      </c>
      <c r="F26" s="1">
        <v>46</v>
      </c>
      <c r="G26" s="1">
        <v>47</v>
      </c>
      <c r="H26" s="2">
        <v>431</v>
      </c>
    </row>
    <row r="27" spans="1:8" x14ac:dyDescent="0.25">
      <c r="A27" s="2">
        <v>44</v>
      </c>
      <c r="B27" s="1">
        <v>45</v>
      </c>
      <c r="C27" s="1">
        <v>45</v>
      </c>
      <c r="D27" s="1">
        <v>45</v>
      </c>
      <c r="E27" s="1">
        <v>46</v>
      </c>
      <c r="F27" s="1">
        <v>46</v>
      </c>
      <c r="G27" s="1">
        <v>47</v>
      </c>
      <c r="H27" s="2">
        <v>431</v>
      </c>
    </row>
    <row r="28" spans="1:8" x14ac:dyDescent="0.25">
      <c r="A28" s="2">
        <v>44</v>
      </c>
      <c r="B28" s="1">
        <v>45</v>
      </c>
      <c r="C28" s="1">
        <v>45</v>
      </c>
      <c r="D28" s="1">
        <v>45</v>
      </c>
      <c r="E28" s="1">
        <v>46</v>
      </c>
      <c r="F28" s="1">
        <v>46</v>
      </c>
      <c r="G28" s="1">
        <v>47</v>
      </c>
      <c r="H28" s="2">
        <v>432</v>
      </c>
    </row>
    <row r="29" spans="1:8" x14ac:dyDescent="0.25">
      <c r="A29" s="2">
        <v>44</v>
      </c>
      <c r="B29" s="1">
        <v>45</v>
      </c>
      <c r="C29" s="1">
        <v>45</v>
      </c>
      <c r="D29" s="1">
        <v>45</v>
      </c>
      <c r="E29" s="1">
        <v>46</v>
      </c>
      <c r="F29" s="1">
        <v>46</v>
      </c>
      <c r="G29" s="1">
        <v>47</v>
      </c>
      <c r="H29" s="2">
        <v>432</v>
      </c>
    </row>
    <row r="30" spans="1:8" x14ac:dyDescent="0.25">
      <c r="A30" s="1">
        <v>44</v>
      </c>
      <c r="B30" s="1">
        <v>45</v>
      </c>
      <c r="C30" s="1">
        <v>45</v>
      </c>
      <c r="D30" s="1">
        <v>45</v>
      </c>
      <c r="E30" s="1">
        <v>46</v>
      </c>
      <c r="F30" s="1">
        <v>46</v>
      </c>
      <c r="G30" s="1">
        <v>47</v>
      </c>
      <c r="H30" s="2">
        <v>3213</v>
      </c>
    </row>
    <row r="31" spans="1:8" x14ac:dyDescent="0.25">
      <c r="A31" s="1">
        <v>44</v>
      </c>
      <c r="B31" s="1">
        <v>45</v>
      </c>
      <c r="C31" s="1">
        <v>45</v>
      </c>
      <c r="D31" s="1">
        <v>45</v>
      </c>
      <c r="E31" s="1">
        <v>46</v>
      </c>
      <c r="F31" s="1">
        <v>47</v>
      </c>
      <c r="G31" s="1">
        <v>47</v>
      </c>
      <c r="H31" s="2">
        <v>3222</v>
      </c>
    </row>
    <row r="32" spans="1:8" x14ac:dyDescent="0.25">
      <c r="A32" s="1">
        <v>44</v>
      </c>
      <c r="B32" s="1">
        <v>45</v>
      </c>
      <c r="C32" s="1">
        <v>45</v>
      </c>
      <c r="D32" s="1">
        <v>45</v>
      </c>
      <c r="E32" s="1">
        <v>46</v>
      </c>
      <c r="F32" s="1">
        <v>47</v>
      </c>
      <c r="G32" s="1">
        <v>47</v>
      </c>
      <c r="H32" s="2">
        <v>3232</v>
      </c>
    </row>
  </sheetData>
  <sortState ref="A17:A136">
    <sortCondition ref="A1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2017-02-07T14:49:22Z</dcterms:created>
  <dcterms:modified xsi:type="dcterms:W3CDTF">2017-02-14T15:55:00Z</dcterms:modified>
</cp:coreProperties>
</file>