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Definición" sheetId="2" r:id="rId5"/>
    <sheet state="visible" name="Stakeholders" sheetId="3" r:id="rId6"/>
    <sheet state="visible" name="Income Statement" sheetId="4" r:id="rId7"/>
    <sheet state="visible" name="Tipos de empresa" sheetId="5" r:id="rId8"/>
    <sheet state="visible" name="Utilidad bruta y operativa" sheetId="6" r:id="rId9"/>
    <sheet state="visible" name="Tipos de costos" sheetId="7" r:id="rId10"/>
    <sheet state="visible" name="Margen de contribución" sheetId="8" r:id="rId11"/>
    <sheet state="visible" name="Razones matemáticas" sheetId="9" r:id="rId12"/>
  </sheets>
  <definedNames/>
  <calcPr/>
</workbook>
</file>

<file path=xl/sharedStrings.xml><?xml version="1.0" encoding="utf-8"?>
<sst xmlns="http://schemas.openxmlformats.org/spreadsheetml/2006/main" count="176" uniqueCount="68">
  <si>
    <t>Definición</t>
  </si>
  <si>
    <t>Stakeholders</t>
  </si>
  <si>
    <t>Tipos de empresa</t>
  </si>
  <si>
    <t>Utilidad Bruta y operativa</t>
  </si>
  <si>
    <t>Tipos de costos</t>
  </si>
  <si>
    <t>Margen de contribución</t>
  </si>
  <si>
    <t>Razones matemáticas</t>
  </si>
  <si>
    <t>Respuesta</t>
  </si>
  <si>
    <t>Stakeholder 1</t>
  </si>
  <si>
    <t>Sin contestar</t>
  </si>
  <si>
    <t>Utilidad Operativa</t>
  </si>
  <si>
    <t>Stakeholder 2</t>
  </si>
  <si>
    <t>Utilidad Bruta</t>
  </si>
  <si>
    <t>Stakeholders 3</t>
  </si>
  <si>
    <t>Ingresos</t>
  </si>
  <si>
    <t>Ventas</t>
  </si>
  <si>
    <t>Costo de bienes vendidos</t>
  </si>
  <si>
    <t>Gastos Operativos</t>
  </si>
  <si>
    <t>Gastos de venta</t>
  </si>
  <si>
    <t>Gastos de administración</t>
  </si>
  <si>
    <t>Total de gastos operativos</t>
  </si>
  <si>
    <t>Otros Ingresos</t>
  </si>
  <si>
    <t>Intereses en inversión</t>
  </si>
  <si>
    <t>Total de otros Ingresos</t>
  </si>
  <si>
    <t>Otros Egresos</t>
  </si>
  <si>
    <t>Demanda perdida</t>
  </si>
  <si>
    <t>Total de otros Egresos</t>
  </si>
  <si>
    <t>Utilidad antes de Impuestos</t>
  </si>
  <si>
    <t>Impuestos</t>
  </si>
  <si>
    <t>Utilidad Neta</t>
  </si>
  <si>
    <t>Empresa A</t>
  </si>
  <si>
    <t>Empresa B</t>
  </si>
  <si>
    <t>Servicios</t>
  </si>
  <si>
    <t>Productos</t>
  </si>
  <si>
    <t>-</t>
  </si>
  <si>
    <t>Actividades</t>
  </si>
  <si>
    <t>Disminución en el precio de la  madera con la que haces los muebles que vendes</t>
  </si>
  <si>
    <t>Aumento en los sueldos de los empleados</t>
  </si>
  <si>
    <t>Aumento en la renta de las oficinas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</si>
  <si>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</si>
  <si>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</si>
  <si>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</si>
  <si>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</si>
  <si>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</si>
  <si>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</si>
  <si>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</si>
  <si>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Ejemplos</t>
  </si>
  <si>
    <t>Costo de la electricidad</t>
  </si>
  <si>
    <t>Costo Fijo</t>
  </si>
  <si>
    <t>Costo de clavos utilizados en la creación de tus productos</t>
  </si>
  <si>
    <t>Costo Variable</t>
  </si>
  <si>
    <t>Renta de las oficinas generales</t>
  </si>
  <si>
    <t>Costo Semifijo</t>
  </si>
  <si>
    <t>Comisión pagada a cada vendedor por conseguir clientes</t>
  </si>
  <si>
    <t>Presupuesto de publicidad mensual</t>
  </si>
  <si>
    <t>Nómina</t>
  </si>
  <si>
    <t>Comisión pagada al banco por compras con tarjeta de crédito</t>
  </si>
  <si>
    <t>Internet</t>
  </si>
  <si>
    <t>Pago de seguros para empleados</t>
  </si>
  <si>
    <t>Licencia de software para administración</t>
  </si>
  <si>
    <t>Costos variables</t>
  </si>
  <si>
    <t>Precio de venta</t>
  </si>
  <si>
    <t>Gastos Fijos</t>
  </si>
  <si>
    <t>Punto de equilibrio en unidades</t>
  </si>
  <si>
    <t>Pan</t>
  </si>
  <si>
    <t>Carne</t>
  </si>
  <si>
    <t>Queso</t>
  </si>
  <si>
    <t>Total Costos Variables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</si>
</sst>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_-;\-&quot;$&quot;* #,##0_-;_-&quot;$&quot;* &quot;-&quot;??_-;_-@"/>
    <numFmt numFmtId="165" formatCode="_-&quot;$&quot;* #,##0.00_-;\-&quot;$&quot;* #,##0.00_-;_-&quot;$&quot;* &quot;-&quot;??_-;_-@"/>
  </numFmts>
  <fonts count="10">
    <font>
      <sz val="11.0"/>
      <color theme="1"/>
      <name val="Calibri"/>
      <scheme val="minor"/>
    </font>
    <font>
      <b/>
      <sz val="18.0"/>
      <color theme="0"/>
      <name val="Calibri"/>
      <scheme val="minor"/>
    </font>
    <font>
      <sz val="11.0"/>
      <color theme="0"/>
      <name val="Calibri"/>
      <scheme val="minor"/>
    </font>
    <font>
      <sz val="11.0"/>
      <color theme="0"/>
      <name val="Consolas"/>
    </font>
    <font>
      <sz val="11.0"/>
      <color rgb="FF657B83"/>
      <name val="Consolas"/>
    </font>
    <font>
      <b/>
      <sz val="16.0"/>
      <color theme="1"/>
      <name val="Calibri"/>
      <scheme val="minor"/>
    </font>
    <font>
      <b/>
      <sz val="14.0"/>
      <color theme="0"/>
      <name val="Calibri"/>
      <scheme val="minor"/>
    </font>
    <font>
      <b/>
      <sz val="14.0"/>
      <color theme="1"/>
      <name val="Calibri"/>
      <scheme val="minor"/>
    </font>
    <font>
      <b/>
      <sz val="14.0"/>
      <color rgb="FFFF0000"/>
      <name val="Calibri"/>
      <scheme val="minor"/>
    </font>
    <font>
      <b/>
      <sz val="14.0"/>
      <color rgb="FFC00000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2E75B5"/>
        <bgColor rgb="FF2E75B5"/>
      </patternFill>
    </fill>
    <fill>
      <patternFill patternType="solid">
        <fgColor rgb="FFC55A11"/>
        <bgColor rgb="FFC55A11"/>
      </patternFill>
    </fill>
  </fills>
  <borders count="4">
    <border/>
    <border>
      <left/>
      <right/>
      <top/>
      <bottom/>
    </border>
    <border>
      <left/>
      <right/>
      <top/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3" fontId="1" numFmtId="0" xfId="0" applyBorder="1" applyFill="1" applyFont="1"/>
    <xf borderId="1" fillId="3" fontId="0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left" vertical="center"/>
    </xf>
    <xf borderId="1" fillId="4" fontId="1" numFmtId="0" xfId="0" applyBorder="1" applyFill="1" applyFont="1"/>
    <xf borderId="1" fillId="4" fontId="0" numFmtId="0" xfId="0" applyBorder="1" applyFont="1"/>
    <xf borderId="1" fillId="2" fontId="4" numFmtId="0" xfId="0" applyAlignment="1" applyBorder="1" applyFont="1">
      <alignment horizontal="left" vertical="center"/>
    </xf>
    <xf borderId="1" fillId="2" fontId="2" numFmtId="9" xfId="0" applyBorder="1" applyFont="1" applyNumberFormat="1"/>
    <xf borderId="1" fillId="2" fontId="5" numFmtId="0" xfId="0" applyBorder="1" applyFont="1"/>
    <xf borderId="1" fillId="2" fontId="5" numFmtId="0" xfId="0" applyAlignment="1" applyBorder="1" applyFont="1">
      <alignment horizontal="center"/>
    </xf>
    <xf borderId="1" fillId="5" fontId="6" numFmtId="0" xfId="0" applyAlignment="1" applyBorder="1" applyFill="1" applyFont="1">
      <alignment horizontal="left" vertical="center"/>
    </xf>
    <xf borderId="1" fillId="5" fontId="0" numFmtId="0" xfId="0" applyBorder="1" applyFont="1"/>
    <xf borderId="1" fillId="6" fontId="1" numFmtId="0" xfId="0" applyAlignment="1" applyBorder="1" applyFill="1" applyFont="1">
      <alignment horizontal="center" vertical="center"/>
    </xf>
    <xf borderId="1" fillId="5" fontId="7" numFmtId="0" xfId="0" applyBorder="1" applyFont="1"/>
    <xf borderId="1" fillId="2" fontId="6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2" fontId="7" numFmtId="0" xfId="0" applyAlignment="1" applyBorder="1" applyFont="1">
      <alignment horizontal="right"/>
    </xf>
    <xf borderId="1" fillId="2" fontId="6" numFmtId="0" xfId="0" applyAlignment="1" applyBorder="1" applyFont="1">
      <alignment horizontal="left" vertical="center"/>
    </xf>
    <xf borderId="1" fillId="2" fontId="7" numFmtId="164" xfId="0" applyAlignment="1" applyBorder="1" applyFont="1" applyNumberFormat="1">
      <alignment horizontal="center" vertical="center"/>
    </xf>
    <xf borderId="1" fillId="2" fontId="7" numFmtId="0" xfId="0" applyBorder="1" applyFont="1"/>
    <xf borderId="1" fillId="2" fontId="7" numFmtId="0" xfId="0" applyAlignment="1" applyBorder="1" applyFont="1">
      <alignment horizontal="center"/>
    </xf>
    <xf borderId="1" fillId="2" fontId="6" numFmtId="0" xfId="0" applyAlignment="1" applyBorder="1" applyFont="1">
      <alignment horizontal="center"/>
    </xf>
    <xf borderId="1" fillId="2" fontId="7" numFmtId="0" xfId="0" applyAlignment="1" applyBorder="1" applyFont="1">
      <alignment horizontal="center" vertical="center"/>
    </xf>
    <xf borderId="1" fillId="2" fontId="8" numFmtId="164" xfId="0" applyAlignment="1" applyBorder="1" applyFont="1" applyNumberFormat="1">
      <alignment horizontal="center" vertical="center"/>
    </xf>
    <xf borderId="1" fillId="5" fontId="6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left"/>
    </xf>
    <xf borderId="1" fillId="7" fontId="7" numFmtId="164" xfId="0" applyAlignment="1" applyBorder="1" applyFont="1" applyNumberFormat="1">
      <alignment horizontal="center" vertical="center"/>
    </xf>
    <xf borderId="2" fillId="7" fontId="8" numFmtId="164" xfId="0" applyAlignment="1" applyBorder="1" applyFont="1" applyNumberFormat="1">
      <alignment horizontal="center" vertical="center"/>
    </xf>
    <xf borderId="1" fillId="3" fontId="7" numFmtId="0" xfId="0" applyAlignment="1" applyBorder="1" applyFont="1">
      <alignment horizontal="left"/>
    </xf>
    <xf borderId="1" fillId="3" fontId="7" numFmtId="164" xfId="0" applyAlignment="1" applyBorder="1" applyFont="1" applyNumberFormat="1">
      <alignment horizontal="center" vertical="center"/>
    </xf>
    <xf borderId="1" fillId="8" fontId="6" numFmtId="0" xfId="0" applyAlignment="1" applyBorder="1" applyFill="1" applyFont="1">
      <alignment horizontal="center"/>
    </xf>
    <xf borderId="1" fillId="9" fontId="7" numFmtId="0" xfId="0" applyBorder="1" applyFill="1" applyFont="1"/>
    <xf borderId="1" fillId="9" fontId="9" numFmtId="164" xfId="0" applyAlignment="1" applyBorder="1" applyFont="1" applyNumberFormat="1">
      <alignment horizontal="center" vertical="center"/>
    </xf>
    <xf borderId="2" fillId="9" fontId="9" numFmtId="164" xfId="0" applyAlignment="1" applyBorder="1" applyFont="1" applyNumberFormat="1">
      <alignment horizontal="center" vertical="center"/>
    </xf>
    <xf borderId="1" fillId="9" fontId="8" numFmtId="164" xfId="0" applyAlignment="1" applyBorder="1" applyFont="1" applyNumberFormat="1">
      <alignment horizontal="center" vertical="center"/>
    </xf>
    <xf borderId="1" fillId="3" fontId="7" numFmtId="0" xfId="0" applyAlignment="1" applyBorder="1" applyFont="1">
      <alignment horizontal="center"/>
    </xf>
    <xf borderId="1" fillId="5" fontId="6" numFmtId="0" xfId="0" applyAlignment="1" applyBorder="1" applyFont="1">
      <alignment horizontal="center"/>
    </xf>
    <xf borderId="0" fillId="0" fontId="7" numFmtId="164" xfId="0" applyAlignment="1" applyFont="1" applyNumberFormat="1">
      <alignment horizontal="center" vertical="center"/>
    </xf>
    <xf borderId="1" fillId="7" fontId="7" numFmtId="0" xfId="0" applyBorder="1" applyFont="1"/>
    <xf borderId="2" fillId="7" fontId="7" numFmtId="164" xfId="0" applyAlignment="1" applyBorder="1" applyFont="1" applyNumberFormat="1">
      <alignment horizontal="center" vertical="center"/>
    </xf>
    <xf borderId="2" fillId="9" fontId="8" numFmtId="164" xfId="0" applyAlignment="1" applyBorder="1" applyFont="1" applyNumberFormat="1">
      <alignment horizontal="center" vertical="center"/>
    </xf>
    <xf borderId="1" fillId="3" fontId="7" numFmtId="0" xfId="0" applyBorder="1" applyFont="1"/>
    <xf borderId="1" fillId="10" fontId="7" numFmtId="0" xfId="0" applyBorder="1" applyFill="1" applyFont="1"/>
    <xf borderId="2" fillId="10" fontId="8" numFmtId="164" xfId="0" applyAlignment="1" applyBorder="1" applyFont="1" applyNumberFormat="1">
      <alignment horizontal="center" vertical="center"/>
    </xf>
    <xf borderId="3" fillId="3" fontId="7" numFmtId="164" xfId="0" applyAlignment="1" applyBorder="1" applyFont="1" applyNumberFormat="1">
      <alignment horizontal="center" vertical="center"/>
    </xf>
    <xf borderId="1" fillId="11" fontId="5" numFmtId="0" xfId="0" applyBorder="1" applyFill="1" applyFont="1"/>
    <xf borderId="1" fillId="2" fontId="5" numFmtId="0" xfId="0" applyAlignment="1" applyBorder="1" applyFont="1">
      <alignment horizontal="right"/>
    </xf>
    <xf borderId="1" fillId="7" fontId="7" numFmtId="0" xfId="0" applyAlignment="1" applyBorder="1" applyFont="1">
      <alignment horizontal="right"/>
    </xf>
    <xf borderId="1" fillId="3" fontId="7" numFmtId="0" xfId="0" applyAlignment="1" applyBorder="1" applyFont="1">
      <alignment horizontal="right"/>
    </xf>
    <xf borderId="1" fillId="9" fontId="7" numFmtId="0" xfId="0" applyAlignment="1" applyBorder="1" applyFont="1">
      <alignment horizontal="right"/>
    </xf>
    <xf borderId="1" fillId="7" fontId="7" numFmtId="0" xfId="0" applyAlignment="1" applyBorder="1" applyFont="1">
      <alignment horizontal="center" vertical="center"/>
    </xf>
    <xf borderId="1" fillId="9" fontId="7" numFmtId="0" xfId="0" applyAlignment="1" applyBorder="1" applyFont="1">
      <alignment horizontal="center" vertical="center"/>
    </xf>
    <xf borderId="1" fillId="10" fontId="7" numFmtId="0" xfId="0" applyAlignment="1" applyBorder="1" applyFont="1">
      <alignment horizontal="right"/>
    </xf>
    <xf borderId="1" fillId="4" fontId="6" numFmtId="0" xfId="0" applyAlignment="1" applyBorder="1" applyFont="1">
      <alignment horizontal="left" vertical="center"/>
    </xf>
    <xf borderId="1" fillId="12" fontId="1" numFmtId="0" xfId="0" applyAlignment="1" applyBorder="1" applyFill="1" applyFont="1">
      <alignment horizontal="center" vertical="center"/>
    </xf>
    <xf borderId="1" fillId="4" fontId="7" numFmtId="0" xfId="0" applyBorder="1" applyFont="1"/>
    <xf borderId="1" fillId="4" fontId="7" numFmtId="164" xfId="0" applyAlignment="1" applyBorder="1" applyFont="1" applyNumberFormat="1">
      <alignment horizontal="center" vertical="center"/>
    </xf>
    <xf borderId="1" fillId="4" fontId="8" numFmtId="164" xfId="0" applyAlignment="1" applyBorder="1" applyFont="1" applyNumberFormat="1">
      <alignment horizontal="center" vertical="center"/>
    </xf>
    <xf borderId="1" fillId="4" fontId="7" numFmtId="0" xfId="0" applyAlignment="1" applyBorder="1" applyFont="1">
      <alignment horizontal="center" vertical="center"/>
    </xf>
    <xf borderId="1" fillId="4" fontId="9" numFmtId="164" xfId="0" applyAlignment="1" applyBorder="1" applyFont="1" applyNumberFormat="1">
      <alignment horizontal="center" vertical="center"/>
    </xf>
    <xf borderId="1" fillId="8" fontId="6" numFmtId="0" xfId="0" applyAlignment="1" applyBorder="1" applyFont="1">
      <alignment horizontal="left" vertical="center"/>
    </xf>
    <xf borderId="1" fillId="8" fontId="0" numFmtId="0" xfId="0" applyBorder="1" applyFont="1"/>
    <xf borderId="1" fillId="13" fontId="1" numFmtId="0" xfId="0" applyAlignment="1" applyBorder="1" applyFill="1" applyFont="1">
      <alignment horizontal="center" vertical="center"/>
    </xf>
    <xf borderId="1" fillId="8" fontId="7" numFmtId="0" xfId="0" applyBorder="1" applyFont="1"/>
    <xf borderId="1" fillId="8" fontId="7" numFmtId="164" xfId="0" applyAlignment="1" applyBorder="1" applyFont="1" applyNumberFormat="1">
      <alignment horizontal="center" vertical="center"/>
    </xf>
    <xf borderId="1" fillId="8" fontId="8" numFmtId="164" xfId="0" applyAlignment="1" applyBorder="1" applyFont="1" applyNumberFormat="1">
      <alignment horizontal="center" vertical="center"/>
    </xf>
    <xf borderId="1" fillId="8" fontId="7" numFmtId="0" xfId="0" applyAlignment="1" applyBorder="1" applyFont="1">
      <alignment horizontal="center" vertical="center"/>
    </xf>
    <xf borderId="1" fillId="8" fontId="9" numFmtId="164" xfId="0" applyAlignment="1" applyBorder="1" applyFont="1" applyNumberFormat="1">
      <alignment horizontal="center" vertical="center"/>
    </xf>
    <xf borderId="1" fillId="2" fontId="0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165" xfId="0" applyAlignment="1" applyBorder="1" applyFont="1" applyNumberFormat="1">
      <alignment horizontal="center" vertical="center"/>
    </xf>
    <xf borderId="1" fillId="2" fontId="0" numFmtId="9" xfId="0" applyBorder="1" applyFont="1" applyNumberFormat="1"/>
    <xf borderId="1" fillId="2" fontId="0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8658225" cy="1362075"/>
    <xdr:sp>
      <xdr:nvSpPr>
        <xdr:cNvPr id="3" name="Shape 3"/>
        <xdr:cNvSpPr/>
      </xdr:nvSpPr>
      <xdr:spPr>
        <a:xfrm>
          <a:off x="1021650" y="3103725"/>
          <a:ext cx="8648700" cy="13525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504825</xdr:colOff>
      <xdr:row>0</xdr:row>
      <xdr:rowOff>57150</xdr:rowOff>
    </xdr:from>
    <xdr:ext cx="7639050" cy="1114425"/>
    <xdr:sp>
      <xdr:nvSpPr>
        <xdr:cNvPr id="4" name="Shape 4"/>
        <xdr:cNvSpPr txBox="1"/>
      </xdr:nvSpPr>
      <xdr:spPr>
        <a:xfrm>
          <a:off x="1531238" y="3227550"/>
          <a:ext cx="7629525" cy="1104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Utiliza este apartado para llevar un seguimiento </a:t>
          </a:r>
          <a:endParaRPr b="1" sz="2400">
            <a:solidFill>
              <a:schemeClr val="lt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 tu progreso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0</xdr:col>
      <xdr:colOff>685800</xdr:colOff>
      <xdr:row>7</xdr:row>
      <xdr:rowOff>0</xdr:rowOff>
    </xdr:from>
    <xdr:ext cx="2781300" cy="514350"/>
    <xdr:sp>
      <xdr:nvSpPr>
        <xdr:cNvPr id="5" name="Shape 5"/>
        <xdr:cNvSpPr txBox="1"/>
      </xdr:nvSpPr>
      <xdr:spPr>
        <a:xfrm>
          <a:off x="3960113" y="3522825"/>
          <a:ext cx="2771775" cy="5143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Reto</a:t>
          </a:r>
          <a:endParaRPr sz="1400"/>
        </a:p>
      </xdr:txBody>
    </xdr:sp>
    <xdr:clientData fLocksWithSheet="0"/>
  </xdr:oneCellAnchor>
  <xdr:oneCellAnchor>
    <xdr:from>
      <xdr:col>4</xdr:col>
      <xdr:colOff>1038225</xdr:colOff>
      <xdr:row>9</xdr:row>
      <xdr:rowOff>142875</xdr:rowOff>
    </xdr:from>
    <xdr:ext cx="2733675" cy="409575"/>
    <xdr:sp>
      <xdr:nvSpPr>
        <xdr:cNvPr id="6" name="Shape 6"/>
        <xdr:cNvSpPr txBox="1"/>
      </xdr:nvSpPr>
      <xdr:spPr>
        <a:xfrm>
          <a:off x="3983925" y="3575213"/>
          <a:ext cx="2724150" cy="409575"/>
        </a:xfrm>
        <a:prstGeom prst="rect">
          <a:avLst/>
        </a:prstGeom>
        <a:solidFill>
          <a:srgbClr val="2E75B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Avance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11</xdr:row>
      <xdr:rowOff>266700</xdr:rowOff>
    </xdr:from>
    <xdr:ext cx="2028825" cy="561975"/>
    <xdr:sp>
      <xdr:nvSpPr>
        <xdr:cNvPr id="7" name="Shape 7"/>
        <xdr:cNvSpPr txBox="1"/>
      </xdr:nvSpPr>
      <xdr:spPr>
        <a:xfrm>
          <a:off x="4331588" y="3503775"/>
          <a:ext cx="2028825" cy="5524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sz="3600">
            <a:solidFill>
              <a:schemeClr val="accent6"/>
            </a:solidFill>
          </a:endParaRPr>
        </a:p>
      </xdr:txBody>
    </xdr:sp>
    <xdr:clientData fLocksWithSheet="0"/>
  </xdr:oneCellAnchor>
  <xdr:oneCellAnchor>
    <xdr:from>
      <xdr:col>5</xdr:col>
      <xdr:colOff>561975</xdr:colOff>
      <xdr:row>13</xdr:row>
      <xdr:rowOff>285750</xdr:rowOff>
    </xdr:from>
    <xdr:ext cx="914400" cy="533400"/>
    <xdr:pic>
      <xdr:nvPicPr>
        <xdr:cNvPr descr="Inteligencia artificial con relleno sólid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590550</xdr:colOff>
      <xdr:row>7</xdr:row>
      <xdr:rowOff>9525</xdr:rowOff>
    </xdr:from>
    <xdr:ext cx="485775" cy="504825"/>
    <xdr:pic>
      <xdr:nvPicPr>
        <xdr:cNvPr descr="Marca de insignia1 con relleno sólido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95250</xdr:rowOff>
    </xdr:from>
    <xdr:ext cx="14306550" cy="914400"/>
    <xdr:sp>
      <xdr:nvSpPr>
        <xdr:cNvPr id="8" name="Shape 8"/>
        <xdr:cNvSpPr/>
      </xdr:nvSpPr>
      <xdr:spPr>
        <a:xfrm>
          <a:off x="0" y="3327563"/>
          <a:ext cx="10692000" cy="9048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314325</xdr:colOff>
      <xdr:row>0</xdr:row>
      <xdr:rowOff>95250</xdr:rowOff>
    </xdr:from>
    <xdr:ext cx="12915900" cy="571500"/>
    <xdr:sp>
      <xdr:nvSpPr>
        <xdr:cNvPr id="9" name="Shape 9"/>
        <xdr:cNvSpPr txBox="1"/>
      </xdr:nvSpPr>
      <xdr:spPr>
        <a:xfrm>
          <a:off x="0" y="3499013"/>
          <a:ext cx="10692000" cy="5619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¿Cuál es tu definición de Business Intelligence?</a:t>
          </a:r>
          <a:endParaRPr sz="1400"/>
        </a:p>
      </xdr:txBody>
    </xdr:sp>
    <xdr:clientData fLocksWithSheet="0"/>
  </xdr:oneCellAnchor>
  <xdr:oneCellAnchor>
    <xdr:from>
      <xdr:col>0</xdr:col>
      <xdr:colOff>409575</xdr:colOff>
      <xdr:row>6</xdr:row>
      <xdr:rowOff>0</xdr:rowOff>
    </xdr:from>
    <xdr:ext cx="9572625" cy="3476625"/>
    <xdr:sp>
      <xdr:nvSpPr>
        <xdr:cNvPr id="10" name="Shape 10"/>
        <xdr:cNvSpPr/>
      </xdr:nvSpPr>
      <xdr:spPr>
        <a:xfrm>
          <a:off x="559688" y="2041688"/>
          <a:ext cx="9572625" cy="3476625"/>
        </a:xfrm>
        <a:prstGeom prst="roundRect">
          <a:avLst>
            <a:gd fmla="val 16667" name="adj"/>
          </a:avLst>
        </a:prstGeom>
        <a:solidFill>
          <a:srgbClr val="A8D08C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200025</xdr:colOff>
      <xdr:row>7</xdr:row>
      <xdr:rowOff>95250</xdr:rowOff>
    </xdr:from>
    <xdr:ext cx="8001000" cy="2752725"/>
    <xdr:sp>
      <xdr:nvSpPr>
        <xdr:cNvPr id="11" name="Shape 11"/>
        <xdr:cNvSpPr txBox="1"/>
      </xdr:nvSpPr>
      <xdr:spPr>
        <a:xfrm>
          <a:off x="1350263" y="2408400"/>
          <a:ext cx="7991475" cy="2743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Business</a:t>
          </a: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Intelligence es...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14</xdr:col>
      <xdr:colOff>361950</xdr:colOff>
      <xdr:row>8</xdr:row>
      <xdr:rowOff>9525</xdr:rowOff>
    </xdr:from>
    <xdr:ext cx="2305050" cy="2562225"/>
    <xdr:pic>
      <xdr:nvPicPr>
        <xdr:cNvPr descr="Gráfico de barras con tendencia alcista con relleno sólido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0</xdr:row>
      <xdr:rowOff>0</xdr:rowOff>
    </xdr:from>
    <xdr:ext cx="15801975" cy="904875"/>
    <xdr:sp>
      <xdr:nvSpPr>
        <xdr:cNvPr id="12" name="Shape 12"/>
        <xdr:cNvSpPr/>
      </xdr:nvSpPr>
      <xdr:spPr>
        <a:xfrm>
          <a:off x="0" y="3332325"/>
          <a:ext cx="10692000" cy="8953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495300</xdr:colOff>
      <xdr:row>0</xdr:row>
      <xdr:rowOff>0</xdr:rowOff>
    </xdr:from>
    <xdr:ext cx="14439900" cy="552450"/>
    <xdr:sp>
      <xdr:nvSpPr>
        <xdr:cNvPr id="13" name="Shape 13"/>
        <xdr:cNvSpPr txBox="1"/>
      </xdr:nvSpPr>
      <xdr:spPr>
        <a:xfrm>
          <a:off x="0" y="3508538"/>
          <a:ext cx="10692000" cy="5429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Escribe 3 ejemplos de stakeholders de The Coca Cola Company</a:t>
          </a:r>
          <a:endParaRPr sz="1400"/>
        </a:p>
      </xdr:txBody>
    </xdr:sp>
    <xdr:clientData fLocksWithSheet="0"/>
  </xdr:oneCellAnchor>
  <xdr:oneCellAnchor>
    <xdr:from>
      <xdr:col>1</xdr:col>
      <xdr:colOff>4267200</xdr:colOff>
      <xdr:row>12</xdr:row>
      <xdr:rowOff>219075</xdr:rowOff>
    </xdr:from>
    <xdr:ext cx="1638300" cy="1371600"/>
    <xdr:pic>
      <xdr:nvPicPr>
        <xdr:cNvPr descr="Red social con relleno sólido"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0</xdr:row>
      <xdr:rowOff>0</xdr:rowOff>
    </xdr:from>
    <xdr:ext cx="8153400" cy="1047750"/>
    <xdr:sp>
      <xdr:nvSpPr>
        <xdr:cNvPr id="14" name="Shape 14"/>
        <xdr:cNvSpPr/>
      </xdr:nvSpPr>
      <xdr:spPr>
        <a:xfrm>
          <a:off x="1278825" y="3260888"/>
          <a:ext cx="8134350" cy="10382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495300</xdr:colOff>
      <xdr:row>0</xdr:row>
      <xdr:rowOff>0</xdr:rowOff>
    </xdr:from>
    <xdr:ext cx="7839075" cy="971550"/>
    <xdr:sp>
      <xdr:nvSpPr>
        <xdr:cNvPr id="15" name="Shape 15"/>
        <xdr:cNvSpPr txBox="1"/>
      </xdr:nvSpPr>
      <xdr:spPr>
        <a:xfrm>
          <a:off x="1426463" y="3294225"/>
          <a:ext cx="7839075" cy="9715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Estado</a:t>
          </a: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resultados Simplificado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(Simplified Income Statement)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</xdr:col>
      <xdr:colOff>152400</xdr:colOff>
      <xdr:row>9</xdr:row>
      <xdr:rowOff>85725</xdr:rowOff>
    </xdr:from>
    <xdr:ext cx="1162050" cy="38100"/>
    <xdr:grpSp>
      <xdr:nvGrpSpPr>
        <xdr:cNvPr id="2" name="Shape 2"/>
        <xdr:cNvGrpSpPr/>
      </xdr:nvGrpSpPr>
      <xdr:grpSpPr>
        <a:xfrm>
          <a:off x="4764975" y="3780000"/>
          <a:ext cx="1162050" cy="0"/>
          <a:chOff x="4764975" y="3780000"/>
          <a:chExt cx="1162050" cy="0"/>
        </a:xfrm>
      </xdr:grpSpPr>
      <xdr:cxnSp>
        <xdr:nvCxnSpPr>
          <xdr:cNvPr id="16" name="Shape 16"/>
          <xdr:cNvCxnSpPr/>
        </xdr:nvCxnSpPr>
        <xdr:spPr>
          <a:xfrm rot="10800000">
            <a:off x="4764975" y="3780000"/>
            <a:ext cx="116205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657225</xdr:colOff>
      <xdr:row>8</xdr:row>
      <xdr:rowOff>66675</xdr:rowOff>
    </xdr:from>
    <xdr:ext cx="2838450" cy="409575"/>
    <xdr:sp>
      <xdr:nvSpPr>
        <xdr:cNvPr id="17" name="Shape 17"/>
        <xdr:cNvSpPr txBox="1"/>
      </xdr:nvSpPr>
      <xdr:spPr>
        <a:xfrm>
          <a:off x="3931538" y="3575213"/>
          <a:ext cx="2828925" cy="409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Ventas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totales - Costo de bienes vendidos</a:t>
          </a:r>
          <a:endParaRPr b="1" sz="1200"/>
        </a:p>
      </xdr:txBody>
    </xdr:sp>
    <xdr:clientData fLocksWithSheet="0"/>
  </xdr:oneCellAnchor>
  <xdr:oneCellAnchor>
    <xdr:from>
      <xdr:col>3</xdr:col>
      <xdr:colOff>247650</xdr:colOff>
      <xdr:row>14</xdr:row>
      <xdr:rowOff>133350</xdr:rowOff>
    </xdr:from>
    <xdr:ext cx="1162050" cy="38100"/>
    <xdr:grpSp>
      <xdr:nvGrpSpPr>
        <xdr:cNvPr id="2" name="Shape 2"/>
        <xdr:cNvGrpSpPr/>
      </xdr:nvGrpSpPr>
      <xdr:grpSpPr>
        <a:xfrm>
          <a:off x="4764975" y="3780000"/>
          <a:ext cx="1162050" cy="0"/>
          <a:chOff x="4764975" y="3780000"/>
          <a:chExt cx="1162050" cy="0"/>
        </a:xfrm>
      </xdr:grpSpPr>
      <xdr:cxnSp>
        <xdr:nvCxnSpPr>
          <xdr:cNvPr id="16" name="Shape 16"/>
          <xdr:cNvCxnSpPr/>
        </xdr:nvCxnSpPr>
        <xdr:spPr>
          <a:xfrm rot="10800000">
            <a:off x="4764975" y="3780000"/>
            <a:ext cx="116205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752475</xdr:colOff>
      <xdr:row>13</xdr:row>
      <xdr:rowOff>114300</xdr:rowOff>
    </xdr:from>
    <xdr:ext cx="2838450" cy="409575"/>
    <xdr:sp>
      <xdr:nvSpPr>
        <xdr:cNvPr id="18" name="Shape 18"/>
        <xdr:cNvSpPr txBox="1"/>
      </xdr:nvSpPr>
      <xdr:spPr>
        <a:xfrm>
          <a:off x="3931538" y="3575213"/>
          <a:ext cx="2828925" cy="409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suma de tus gastos operativos</a:t>
          </a:r>
          <a:endParaRPr sz="1400"/>
        </a:p>
      </xdr:txBody>
    </xdr:sp>
    <xdr:clientData fLocksWithSheet="0"/>
  </xdr:oneCellAnchor>
  <xdr:oneCellAnchor>
    <xdr:from>
      <xdr:col>3</xdr:col>
      <xdr:colOff>238125</xdr:colOff>
      <xdr:row>16</xdr:row>
      <xdr:rowOff>133350</xdr:rowOff>
    </xdr:from>
    <xdr:ext cx="1162050" cy="38100"/>
    <xdr:grpSp>
      <xdr:nvGrpSpPr>
        <xdr:cNvPr id="2" name="Shape 2"/>
        <xdr:cNvGrpSpPr/>
      </xdr:nvGrpSpPr>
      <xdr:grpSpPr>
        <a:xfrm>
          <a:off x="4764975" y="3780000"/>
          <a:ext cx="1162050" cy="0"/>
          <a:chOff x="4764975" y="3780000"/>
          <a:chExt cx="1162050" cy="0"/>
        </a:xfrm>
      </xdr:grpSpPr>
      <xdr:cxnSp>
        <xdr:nvCxnSpPr>
          <xdr:cNvPr id="16" name="Shape 16"/>
          <xdr:cNvCxnSpPr/>
        </xdr:nvCxnSpPr>
        <xdr:spPr>
          <a:xfrm rot="10800000">
            <a:off x="4764975" y="3780000"/>
            <a:ext cx="116205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742950</xdr:colOff>
      <xdr:row>15</xdr:row>
      <xdr:rowOff>104775</xdr:rowOff>
    </xdr:from>
    <xdr:ext cx="2838450" cy="428625"/>
    <xdr:sp>
      <xdr:nvSpPr>
        <xdr:cNvPr id="19" name="Shape 19"/>
        <xdr:cNvSpPr txBox="1"/>
      </xdr:nvSpPr>
      <xdr:spPr>
        <a:xfrm>
          <a:off x="3931538" y="3565688"/>
          <a:ext cx="2828925" cy="4286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Utilidad Bruta - Total de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Gastos operativos</a:t>
          </a:r>
          <a:endParaRPr b="1" sz="1200"/>
        </a:p>
      </xdr:txBody>
    </xdr:sp>
    <xdr:clientData fLocksWithSheet="0"/>
  </xdr:oneCellAnchor>
  <xdr:oneCellAnchor>
    <xdr:from>
      <xdr:col>3</xdr:col>
      <xdr:colOff>209550</xdr:colOff>
      <xdr:row>20</xdr:row>
      <xdr:rowOff>95250</xdr:rowOff>
    </xdr:from>
    <xdr:ext cx="1162050" cy="38100"/>
    <xdr:grpSp>
      <xdr:nvGrpSpPr>
        <xdr:cNvPr id="2" name="Shape 2"/>
        <xdr:cNvGrpSpPr/>
      </xdr:nvGrpSpPr>
      <xdr:grpSpPr>
        <a:xfrm>
          <a:off x="4764975" y="3780000"/>
          <a:ext cx="1162050" cy="0"/>
          <a:chOff x="4764975" y="3780000"/>
          <a:chExt cx="1162050" cy="0"/>
        </a:xfrm>
      </xdr:grpSpPr>
      <xdr:cxnSp>
        <xdr:nvCxnSpPr>
          <xdr:cNvPr id="16" name="Shape 16"/>
          <xdr:cNvCxnSpPr/>
        </xdr:nvCxnSpPr>
        <xdr:spPr>
          <a:xfrm rot="10800000">
            <a:off x="4764975" y="3780000"/>
            <a:ext cx="116205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714375</xdr:colOff>
      <xdr:row>19</xdr:row>
      <xdr:rowOff>76200</xdr:rowOff>
    </xdr:from>
    <xdr:ext cx="2838450" cy="409575"/>
    <xdr:sp>
      <xdr:nvSpPr>
        <xdr:cNvPr id="20" name="Shape 20"/>
        <xdr:cNvSpPr txBox="1"/>
      </xdr:nvSpPr>
      <xdr:spPr>
        <a:xfrm>
          <a:off x="3931538" y="3575213"/>
          <a:ext cx="2828925" cy="409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suma de Otros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Ingresos</a:t>
          </a:r>
          <a:endParaRPr b="1" sz="1200"/>
        </a:p>
      </xdr:txBody>
    </xdr:sp>
    <xdr:clientData fLocksWithSheet="0"/>
  </xdr:oneCellAnchor>
  <xdr:oneCellAnchor>
    <xdr:from>
      <xdr:col>3</xdr:col>
      <xdr:colOff>180975</xdr:colOff>
      <xdr:row>24</xdr:row>
      <xdr:rowOff>85725</xdr:rowOff>
    </xdr:from>
    <xdr:ext cx="1162050" cy="38100"/>
    <xdr:grpSp>
      <xdr:nvGrpSpPr>
        <xdr:cNvPr id="2" name="Shape 2"/>
        <xdr:cNvGrpSpPr/>
      </xdr:nvGrpSpPr>
      <xdr:grpSpPr>
        <a:xfrm>
          <a:off x="4764975" y="3780000"/>
          <a:ext cx="1162050" cy="0"/>
          <a:chOff x="4764975" y="3780000"/>
          <a:chExt cx="1162050" cy="0"/>
        </a:xfrm>
      </xdr:grpSpPr>
      <xdr:cxnSp>
        <xdr:nvCxnSpPr>
          <xdr:cNvPr id="16" name="Shape 16"/>
          <xdr:cNvCxnSpPr/>
        </xdr:nvCxnSpPr>
        <xdr:spPr>
          <a:xfrm rot="10800000">
            <a:off x="4764975" y="3780000"/>
            <a:ext cx="116205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685800</xdr:colOff>
      <xdr:row>23</xdr:row>
      <xdr:rowOff>66675</xdr:rowOff>
    </xdr:from>
    <xdr:ext cx="2838450" cy="409575"/>
    <xdr:sp>
      <xdr:nvSpPr>
        <xdr:cNvPr id="21" name="Shape 21"/>
        <xdr:cNvSpPr txBox="1"/>
      </xdr:nvSpPr>
      <xdr:spPr>
        <a:xfrm>
          <a:off x="3931538" y="3575213"/>
          <a:ext cx="2828925" cy="409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suma de Otros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Egresos</a:t>
          </a:r>
          <a:endParaRPr b="1" sz="1200"/>
        </a:p>
      </xdr:txBody>
    </xdr:sp>
    <xdr:clientData fLocksWithSheet="0"/>
  </xdr:oneCellAnchor>
  <xdr:oneCellAnchor>
    <xdr:from>
      <xdr:col>3</xdr:col>
      <xdr:colOff>180975</xdr:colOff>
      <xdr:row>26</xdr:row>
      <xdr:rowOff>85725</xdr:rowOff>
    </xdr:from>
    <xdr:ext cx="1162050" cy="38100"/>
    <xdr:grpSp>
      <xdr:nvGrpSpPr>
        <xdr:cNvPr id="2" name="Shape 2"/>
        <xdr:cNvGrpSpPr/>
      </xdr:nvGrpSpPr>
      <xdr:grpSpPr>
        <a:xfrm>
          <a:off x="4764975" y="3780000"/>
          <a:ext cx="1162050" cy="0"/>
          <a:chOff x="4764975" y="3780000"/>
          <a:chExt cx="1162050" cy="0"/>
        </a:xfrm>
      </xdr:grpSpPr>
      <xdr:cxnSp>
        <xdr:nvCxnSpPr>
          <xdr:cNvPr id="16" name="Shape 16"/>
          <xdr:cNvCxnSpPr/>
        </xdr:nvCxnSpPr>
        <xdr:spPr>
          <a:xfrm rot="10800000">
            <a:off x="4764975" y="3780000"/>
            <a:ext cx="116205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685800</xdr:colOff>
      <xdr:row>25</xdr:row>
      <xdr:rowOff>57150</xdr:rowOff>
    </xdr:from>
    <xdr:ext cx="3590925" cy="428625"/>
    <xdr:sp>
      <xdr:nvSpPr>
        <xdr:cNvPr id="22" name="Shape 22"/>
        <xdr:cNvSpPr txBox="1"/>
      </xdr:nvSpPr>
      <xdr:spPr>
        <a:xfrm>
          <a:off x="3550538" y="3565688"/>
          <a:ext cx="3590925" cy="4286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Utilidad operativa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+ Otros ingresos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- Otros egresos</a:t>
          </a:r>
          <a:endParaRPr sz="1400"/>
        </a:p>
      </xdr:txBody>
    </xdr:sp>
    <xdr:clientData fLocksWithSheet="0"/>
  </xdr:oneCellAnchor>
  <xdr:oneCellAnchor>
    <xdr:from>
      <xdr:col>3</xdr:col>
      <xdr:colOff>180975</xdr:colOff>
      <xdr:row>28</xdr:row>
      <xdr:rowOff>95250</xdr:rowOff>
    </xdr:from>
    <xdr:ext cx="1162050" cy="38100"/>
    <xdr:grpSp>
      <xdr:nvGrpSpPr>
        <xdr:cNvPr id="2" name="Shape 2"/>
        <xdr:cNvGrpSpPr/>
      </xdr:nvGrpSpPr>
      <xdr:grpSpPr>
        <a:xfrm>
          <a:off x="4764975" y="3780000"/>
          <a:ext cx="1162050" cy="0"/>
          <a:chOff x="4764975" y="3780000"/>
          <a:chExt cx="1162050" cy="0"/>
        </a:xfrm>
      </xdr:grpSpPr>
      <xdr:cxnSp>
        <xdr:nvCxnSpPr>
          <xdr:cNvPr id="16" name="Shape 16"/>
          <xdr:cNvCxnSpPr/>
        </xdr:nvCxnSpPr>
        <xdr:spPr>
          <a:xfrm rot="10800000">
            <a:off x="4764975" y="3780000"/>
            <a:ext cx="116205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533400</xdr:colOff>
      <xdr:row>27</xdr:row>
      <xdr:rowOff>57150</xdr:rowOff>
    </xdr:from>
    <xdr:ext cx="5991225" cy="419100"/>
    <xdr:sp>
      <xdr:nvSpPr>
        <xdr:cNvPr id="23" name="Shape 23"/>
        <xdr:cNvSpPr txBox="1"/>
      </xdr:nvSpPr>
      <xdr:spPr>
        <a:xfrm>
          <a:off x="2350388" y="3570450"/>
          <a:ext cx="5991225" cy="4191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Para este ejercicio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usamos un impuesto del 30% sobre la Utilidad antes de impuestos</a:t>
          </a:r>
          <a:endParaRPr b="1" sz="1200"/>
        </a:p>
      </xdr:txBody>
    </xdr:sp>
    <xdr:clientData fLocksWithSheet="0"/>
  </xdr:oneCellAnchor>
  <xdr:oneCellAnchor>
    <xdr:from>
      <xdr:col>3</xdr:col>
      <xdr:colOff>180975</xdr:colOff>
      <xdr:row>29</xdr:row>
      <xdr:rowOff>114300</xdr:rowOff>
    </xdr:from>
    <xdr:ext cx="1162050" cy="38100"/>
    <xdr:grpSp>
      <xdr:nvGrpSpPr>
        <xdr:cNvPr id="2" name="Shape 2"/>
        <xdr:cNvGrpSpPr/>
      </xdr:nvGrpSpPr>
      <xdr:grpSpPr>
        <a:xfrm>
          <a:off x="4764975" y="3780000"/>
          <a:ext cx="1162050" cy="0"/>
          <a:chOff x="4764975" y="3780000"/>
          <a:chExt cx="1162050" cy="0"/>
        </a:xfrm>
      </xdr:grpSpPr>
      <xdr:cxnSp>
        <xdr:nvCxnSpPr>
          <xdr:cNvPr id="16" name="Shape 16"/>
          <xdr:cNvCxnSpPr/>
        </xdr:nvCxnSpPr>
        <xdr:spPr>
          <a:xfrm rot="10800000">
            <a:off x="4764975" y="3780000"/>
            <a:ext cx="116205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495300</xdr:colOff>
      <xdr:row>28</xdr:row>
      <xdr:rowOff>190500</xdr:rowOff>
    </xdr:from>
    <xdr:ext cx="3267075" cy="285750"/>
    <xdr:sp>
      <xdr:nvSpPr>
        <xdr:cNvPr id="24" name="Shape 24"/>
        <xdr:cNvSpPr txBox="1"/>
      </xdr:nvSpPr>
      <xdr:spPr>
        <a:xfrm>
          <a:off x="3712463" y="3641888"/>
          <a:ext cx="3267075" cy="2762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Utilidad antes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 impuestos - Impuestos</a:t>
          </a:r>
          <a:endParaRPr b="1" sz="12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0</xdr:row>
      <xdr:rowOff>0</xdr:rowOff>
    </xdr:from>
    <xdr:ext cx="10467975" cy="904875"/>
    <xdr:sp>
      <xdr:nvSpPr>
        <xdr:cNvPr id="25" name="Shape 25"/>
        <xdr:cNvSpPr/>
      </xdr:nvSpPr>
      <xdr:spPr>
        <a:xfrm>
          <a:off x="121538" y="3332325"/>
          <a:ext cx="10448925" cy="8953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495300</xdr:colOff>
      <xdr:row>0</xdr:row>
      <xdr:rowOff>0</xdr:rowOff>
    </xdr:from>
    <xdr:ext cx="9010650" cy="552450"/>
    <xdr:sp>
      <xdr:nvSpPr>
        <xdr:cNvPr id="26" name="Shape 26"/>
        <xdr:cNvSpPr txBox="1"/>
      </xdr:nvSpPr>
      <xdr:spPr>
        <a:xfrm>
          <a:off x="845438" y="3508538"/>
          <a:ext cx="9001125" cy="5429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¿Cuál es una empresa de productos y una de servicios?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0</xdr:row>
      <xdr:rowOff>0</xdr:rowOff>
    </xdr:from>
    <xdr:ext cx="14849475" cy="904875"/>
    <xdr:sp>
      <xdr:nvSpPr>
        <xdr:cNvPr id="12" name="Shape 12"/>
        <xdr:cNvSpPr/>
      </xdr:nvSpPr>
      <xdr:spPr>
        <a:xfrm>
          <a:off x="0" y="3332325"/>
          <a:ext cx="10692000" cy="8953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495300</xdr:colOff>
      <xdr:row>0</xdr:row>
      <xdr:rowOff>0</xdr:rowOff>
    </xdr:from>
    <xdr:ext cx="13487400" cy="552450"/>
    <xdr:sp>
      <xdr:nvSpPr>
        <xdr:cNvPr id="27" name="Shape 27"/>
        <xdr:cNvSpPr txBox="1"/>
      </xdr:nvSpPr>
      <xdr:spPr>
        <a:xfrm>
          <a:off x="0" y="3508538"/>
          <a:ext cx="10692000" cy="5429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¿Qué utilidad afecta cada actividad?</a:t>
          </a:r>
          <a:endParaRPr sz="1400"/>
        </a:p>
      </xdr:txBody>
    </xdr:sp>
    <xdr:clientData fLocksWithSheet="0"/>
  </xdr:oneCellAnchor>
  <xdr:oneCellAnchor>
    <xdr:from>
      <xdr:col>1</xdr:col>
      <xdr:colOff>3848100</xdr:colOff>
      <xdr:row>18</xdr:row>
      <xdr:rowOff>133350</xdr:rowOff>
    </xdr:from>
    <xdr:ext cx="1409700" cy="1181100"/>
    <xdr:pic>
      <xdr:nvPicPr>
        <xdr:cNvPr descr="Fábrica con relleno sólido"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0</xdr:row>
      <xdr:rowOff>0</xdr:rowOff>
    </xdr:from>
    <xdr:ext cx="14849475" cy="904875"/>
    <xdr:sp>
      <xdr:nvSpPr>
        <xdr:cNvPr id="12" name="Shape 12"/>
        <xdr:cNvSpPr/>
      </xdr:nvSpPr>
      <xdr:spPr>
        <a:xfrm>
          <a:off x="0" y="3332325"/>
          <a:ext cx="10692000" cy="8953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495300</xdr:colOff>
      <xdr:row>0</xdr:row>
      <xdr:rowOff>0</xdr:rowOff>
    </xdr:from>
    <xdr:ext cx="13487400" cy="552450"/>
    <xdr:sp>
      <xdr:nvSpPr>
        <xdr:cNvPr id="28" name="Shape 28"/>
        <xdr:cNvSpPr txBox="1"/>
      </xdr:nvSpPr>
      <xdr:spPr>
        <a:xfrm>
          <a:off x="0" y="3508538"/>
          <a:ext cx="10692000" cy="5429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Clasifica los tipos de costos</a:t>
          </a:r>
          <a:endParaRPr sz="1400"/>
        </a:p>
      </xdr:txBody>
    </xdr:sp>
    <xdr:clientData fLocksWithSheet="0"/>
  </xdr:oneCellAnchor>
  <xdr:oneCellAnchor>
    <xdr:from>
      <xdr:col>1</xdr:col>
      <xdr:colOff>3971925</xdr:colOff>
      <xdr:row>18</xdr:row>
      <xdr:rowOff>180975</xdr:rowOff>
    </xdr:from>
    <xdr:ext cx="1247775" cy="1019175"/>
    <xdr:pic>
      <xdr:nvPicPr>
        <xdr:cNvPr descr="Portapapeles parcialmente comprobado con relleno sólido"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6316325" cy="904875"/>
    <xdr:sp>
      <xdr:nvSpPr>
        <xdr:cNvPr id="12" name="Shape 12"/>
        <xdr:cNvSpPr/>
      </xdr:nvSpPr>
      <xdr:spPr>
        <a:xfrm>
          <a:off x="0" y="3332325"/>
          <a:ext cx="10692000" cy="8953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276225</xdr:colOff>
      <xdr:row>0</xdr:row>
      <xdr:rowOff>57150</xdr:rowOff>
    </xdr:from>
    <xdr:ext cx="14868525" cy="571500"/>
    <xdr:sp>
      <xdr:nvSpPr>
        <xdr:cNvPr id="29" name="Shape 29"/>
        <xdr:cNvSpPr txBox="1"/>
      </xdr:nvSpPr>
      <xdr:spPr>
        <a:xfrm>
          <a:off x="0" y="3499013"/>
          <a:ext cx="10692000" cy="5619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Ejercicio de Margen de contribución</a:t>
          </a:r>
          <a:endParaRPr sz="1400"/>
        </a:p>
      </xdr:txBody>
    </xdr:sp>
    <xdr:clientData fLocksWithSheet="0"/>
  </xdr:oneCellAnchor>
  <xdr:oneCellAnchor>
    <xdr:from>
      <xdr:col>0</xdr:col>
      <xdr:colOff>457200</xdr:colOff>
      <xdr:row>6</xdr:row>
      <xdr:rowOff>85725</xdr:rowOff>
    </xdr:from>
    <xdr:ext cx="12753975" cy="3143250"/>
    <xdr:sp>
      <xdr:nvSpPr>
        <xdr:cNvPr id="30" name="Shape 30"/>
        <xdr:cNvSpPr txBox="1"/>
      </xdr:nvSpPr>
      <xdr:spPr>
        <a:xfrm>
          <a:off x="0" y="2213138"/>
          <a:ext cx="10692000" cy="31337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The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Burguer Company te contrata para ser la persona encargada del departamento de Business Intelligence por lo que espera que puedas responder las siguientes preguntas: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¿Cuál es el margen de contribución de la hamburguesa con queso?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¿Cuál sería el punto de equilibrio?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Cuentas con la siguiente información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Costos por hamburguesa de queso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Pan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$0.1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Carne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$0.3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Rebanada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 queso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$0.1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Precio de venta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 la hamburguesa de queso: $1.50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Gastos Operativos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$2,000.00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0</xdr:row>
      <xdr:rowOff>0</xdr:rowOff>
    </xdr:from>
    <xdr:ext cx="12477750" cy="904875"/>
    <xdr:sp>
      <xdr:nvSpPr>
        <xdr:cNvPr id="12" name="Shape 12"/>
        <xdr:cNvSpPr/>
      </xdr:nvSpPr>
      <xdr:spPr>
        <a:xfrm>
          <a:off x="0" y="3332325"/>
          <a:ext cx="10692000" cy="8953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495300</xdr:colOff>
      <xdr:row>0</xdr:row>
      <xdr:rowOff>0</xdr:rowOff>
    </xdr:from>
    <xdr:ext cx="11020425" cy="552450"/>
    <xdr:sp>
      <xdr:nvSpPr>
        <xdr:cNvPr id="31" name="Shape 31"/>
        <xdr:cNvSpPr txBox="1"/>
      </xdr:nvSpPr>
      <xdr:spPr>
        <a:xfrm>
          <a:off x="0" y="3508538"/>
          <a:ext cx="10692000" cy="5429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Razones matemáticas</a:t>
          </a:r>
          <a:endParaRPr sz="1400"/>
        </a:p>
      </xdr:txBody>
    </xdr:sp>
    <xdr:clientData fLocksWithSheet="0"/>
  </xdr:oneCellAnchor>
  <xdr:oneCellAnchor>
    <xdr:from>
      <xdr:col>0</xdr:col>
      <xdr:colOff>685800</xdr:colOff>
      <xdr:row>4</xdr:row>
      <xdr:rowOff>171450</xdr:rowOff>
    </xdr:from>
    <xdr:ext cx="9248775" cy="1362075"/>
    <xdr:sp>
      <xdr:nvSpPr>
        <xdr:cNvPr id="32" name="Shape 32"/>
        <xdr:cNvSpPr txBox="1"/>
      </xdr:nvSpPr>
      <xdr:spPr>
        <a:xfrm>
          <a:off x="721613" y="3103725"/>
          <a:ext cx="9248775" cy="13525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 las siguientes razones para ambas empresas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Utilidad Bruta a Ventas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Gastos Operativos a Ventas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Utilidad Neta a Ventas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Calcula el Margen de contribución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(Punto extra)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 Calcula el punto de equilibrio en VENTAS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(Punto extra)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 ¿Qué empresa consideras mejor y por qué?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9.14"/>
    <col customWidth="1" min="3" max="4" width="11.43"/>
    <col customWidth="1" min="5" max="5" width="21.86"/>
    <col customWidth="1" min="6" max="7" width="11.43"/>
    <col customWidth="1" min="8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">
        <v>0</v>
      </c>
      <c r="C11" s="3"/>
      <c r="D11" s="3"/>
      <c r="E11" s="4" t="b">
        <v>0</v>
      </c>
      <c r="F11" s="5">
        <f t="shared" ref="F11:F17" si="1">IF(E11,1,0)</f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1</v>
      </c>
      <c r="C12" s="7"/>
      <c r="D12" s="7"/>
      <c r="E12" s="4" t="b">
        <v>0</v>
      </c>
      <c r="F12" s="5">
        <f t="shared" si="1"/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 t="s">
        <v>2</v>
      </c>
      <c r="C13" s="3"/>
      <c r="D13" s="3"/>
      <c r="E13" s="4" t="b">
        <v>0</v>
      </c>
      <c r="F13" s="5">
        <f t="shared" si="1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 t="s">
        <v>3</v>
      </c>
      <c r="C14" s="7"/>
      <c r="D14" s="7"/>
      <c r="E14" s="4" t="b">
        <v>0</v>
      </c>
      <c r="F14" s="5">
        <f t="shared" si="1"/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4</v>
      </c>
      <c r="C15" s="3"/>
      <c r="D15" s="3"/>
      <c r="E15" s="4" t="b">
        <v>0</v>
      </c>
      <c r="F15" s="5">
        <f t="shared" si="1"/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 t="s">
        <v>5</v>
      </c>
      <c r="C16" s="7"/>
      <c r="D16" s="7"/>
      <c r="E16" s="4" t="b">
        <v>0</v>
      </c>
      <c r="F16" s="5">
        <f t="shared" si="1"/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 t="s">
        <v>6</v>
      </c>
      <c r="C17" s="3"/>
      <c r="D17" s="3"/>
      <c r="E17" s="4" t="b">
        <v>0</v>
      </c>
      <c r="F17" s="5">
        <f t="shared" si="1"/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4"/>
      <c r="F18" s="5">
        <f>SUM(F11:F17)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8"/>
      <c r="G19" s="9">
        <f>F18/7</f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  <col customWidth="1" min="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93.86"/>
    <col customWidth="1" min="3" max="3" width="13.71"/>
    <col customWidth="1" min="4" max="4" width="11.43"/>
    <col customWidth="1" min="5" max="5" width="43.0"/>
    <col customWidth="1" min="6" max="6" width="33.57"/>
    <col customWidth="1" min="7" max="7" width="11.43"/>
    <col customWidth="1" min="8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0"/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/>
      <c r="C7" s="10"/>
      <c r="D7" s="10"/>
      <c r="E7" s="11" t="s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2" t="s">
        <v>8</v>
      </c>
      <c r="C8" s="13"/>
      <c r="D8" s="13"/>
      <c r="E8" s="14" t="s">
        <v>9</v>
      </c>
      <c r="F8" s="1"/>
      <c r="G8" s="4" t="s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2" t="s">
        <v>11</v>
      </c>
      <c r="C9" s="15"/>
      <c r="D9" s="13"/>
      <c r="E9" s="14" t="s">
        <v>9</v>
      </c>
      <c r="F9" s="16"/>
      <c r="G9" s="4" t="s">
        <v>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 t="s">
        <v>13</v>
      </c>
      <c r="C10" s="17"/>
      <c r="D10" s="13"/>
      <c r="E10" s="14" t="s">
        <v>9</v>
      </c>
      <c r="F10" s="18"/>
      <c r="G10" s="4" t="s"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9"/>
      <c r="C11" s="20"/>
      <c r="D11" s="1"/>
      <c r="E11" s="20"/>
      <c r="F11" s="2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9"/>
      <c r="C12" s="20"/>
      <c r="D12" s="1"/>
      <c r="E12" s="20"/>
      <c r="F12" s="2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9"/>
      <c r="C13" s="20"/>
      <c r="D13" s="1"/>
      <c r="E13" s="20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9"/>
      <c r="C14" s="20"/>
      <c r="D14" s="1"/>
      <c r="E14" s="20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9"/>
      <c r="C15" s="20"/>
      <c r="D15" s="1"/>
      <c r="E15" s="20"/>
      <c r="F15" s="2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9"/>
      <c r="C16" s="20"/>
      <c r="D16" s="1"/>
      <c r="E16" s="20"/>
      <c r="F16" s="1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9"/>
      <c r="C17" s="20"/>
      <c r="D17" s="1"/>
      <c r="E17" s="20"/>
      <c r="F17" s="2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9"/>
      <c r="C18" s="20"/>
      <c r="D18" s="1"/>
      <c r="E18" s="20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1"/>
      <c r="C19" s="25"/>
      <c r="D19" s="1"/>
      <c r="E19" s="25"/>
      <c r="F19" s="2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1"/>
      <c r="C20" s="25"/>
      <c r="D20" s="1"/>
      <c r="E20" s="25"/>
      <c r="F20" s="1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1"/>
      <c r="C21" s="24"/>
      <c r="D21" s="1"/>
      <c r="E21" s="24"/>
      <c r="F21" s="2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1"/>
      <c r="C22" s="20"/>
      <c r="D22" s="1"/>
      <c r="E22" s="20"/>
      <c r="F22" s="2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1"/>
      <c r="C23" s="24"/>
      <c r="D23" s="1"/>
      <c r="E23" s="24"/>
      <c r="F23" s="2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1"/>
      <c r="C24" s="25"/>
      <c r="D24" s="1"/>
      <c r="E24" s="25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1"/>
      <c r="C25" s="20"/>
      <c r="D25" s="1"/>
      <c r="E25" s="20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1"/>
      <c r="C26" s="2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3.57"/>
    <col customWidth="1" min="3" max="3" width="13.71"/>
    <col customWidth="1" min="4" max="6" width="11.43"/>
    <col customWidth="1" min="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6" t="s">
        <v>14</v>
      </c>
      <c r="C7" s="2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7" t="s">
        <v>15</v>
      </c>
      <c r="C8" s="28">
        <v>100000.0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7" t="s">
        <v>16</v>
      </c>
      <c r="C9" s="29">
        <v>44000.0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0" t="s">
        <v>12</v>
      </c>
      <c r="C10" s="31">
        <f>C8-C9</f>
        <v>56000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1"/>
      <c r="C11" s="2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2" t="s">
        <v>17</v>
      </c>
      <c r="C12" s="2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3" t="s">
        <v>18</v>
      </c>
      <c r="C13" s="34">
        <v>15000.0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3" t="s">
        <v>19</v>
      </c>
      <c r="C14" s="35">
        <v>15000.0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3" t="s">
        <v>20</v>
      </c>
      <c r="C15" s="36">
        <f>C13+C14</f>
        <v>30000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1"/>
      <c r="C16" s="2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7" t="s">
        <v>10</v>
      </c>
      <c r="C17" s="31">
        <f>C10-C15</f>
        <v>26000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1"/>
      <c r="C18" s="2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8" t="s">
        <v>21</v>
      </c>
      <c r="C19" s="3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40" t="s">
        <v>22</v>
      </c>
      <c r="C20" s="41">
        <v>5000.0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0" t="s">
        <v>23</v>
      </c>
      <c r="C21" s="28">
        <f>C20</f>
        <v>5000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1"/>
      <c r="C22" s="2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32" t="s">
        <v>24</v>
      </c>
      <c r="C23" s="3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3" t="s">
        <v>25</v>
      </c>
      <c r="C24" s="42">
        <v>10000.0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33" t="s">
        <v>26</v>
      </c>
      <c r="C25" s="36">
        <f>C24</f>
        <v>10000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1"/>
      <c r="C26" s="24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3" t="s">
        <v>27</v>
      </c>
      <c r="C27" s="31">
        <f>C17+C21-C25</f>
        <v>21000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1"/>
      <c r="C28" s="2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4" t="s">
        <v>28</v>
      </c>
      <c r="C29" s="45">
        <f>C27*0.3</f>
        <v>6300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3" t="s">
        <v>29</v>
      </c>
      <c r="C30" s="46">
        <f>C27-C29</f>
        <v>14700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1"/>
      <c r="C31" s="2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3.57"/>
    <col customWidth="1" min="3" max="3" width="17.43"/>
    <col customWidth="1" min="4" max="4" width="11.43"/>
    <col customWidth="1" min="5" max="5" width="18.14"/>
    <col customWidth="1" min="6" max="6" width="33.57"/>
    <col customWidth="1" min="7" max="11" width="11.43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 t="s">
        <v>30</v>
      </c>
      <c r="C6" s="47" t="s">
        <v>9</v>
      </c>
      <c r="D6" s="10"/>
      <c r="E6" s="47" t="s">
        <v>9</v>
      </c>
      <c r="F6" s="48" t="s">
        <v>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6" t="s">
        <v>14</v>
      </c>
      <c r="C8" s="21"/>
      <c r="D8" s="1"/>
      <c r="E8" s="1"/>
      <c r="F8" s="26" t="s">
        <v>14</v>
      </c>
      <c r="G8" s="1"/>
      <c r="H8" s="1"/>
      <c r="I8" s="1"/>
      <c r="J8" s="1"/>
      <c r="K8" s="4" t="s">
        <v>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7" t="s">
        <v>15</v>
      </c>
      <c r="C9" s="28">
        <v>400000.0</v>
      </c>
      <c r="D9" s="1"/>
      <c r="E9" s="28">
        <v>400000.0</v>
      </c>
      <c r="F9" s="49" t="s">
        <v>15</v>
      </c>
      <c r="G9" s="1"/>
      <c r="H9" s="1"/>
      <c r="I9" s="1"/>
      <c r="J9" s="1"/>
      <c r="K9" s="4" t="s">
        <v>32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7" t="s">
        <v>16</v>
      </c>
      <c r="C10" s="29">
        <v>260000.0</v>
      </c>
      <c r="D10" s="1"/>
      <c r="E10" s="29">
        <v>120000.0</v>
      </c>
      <c r="F10" s="49" t="s">
        <v>16</v>
      </c>
      <c r="G10" s="1"/>
      <c r="H10" s="1"/>
      <c r="I10" s="1"/>
      <c r="J10" s="1"/>
      <c r="K10" s="4" t="s">
        <v>33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0" t="s">
        <v>12</v>
      </c>
      <c r="C11" s="31">
        <f>C9-C10</f>
        <v>140000</v>
      </c>
      <c r="D11" s="1"/>
      <c r="E11" s="31">
        <f>E9-E10</f>
        <v>280000</v>
      </c>
      <c r="F11" s="50" t="s">
        <v>12</v>
      </c>
      <c r="G11" s="1"/>
      <c r="H11" s="1"/>
      <c r="I11" s="1"/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1"/>
      <c r="C12" s="24"/>
      <c r="D12" s="1"/>
      <c r="E12" s="24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2" t="s">
        <v>17</v>
      </c>
      <c r="C13" s="20"/>
      <c r="D13" s="1"/>
      <c r="E13" s="20"/>
      <c r="F13" s="32" t="s">
        <v>17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3" t="s">
        <v>18</v>
      </c>
      <c r="C14" s="34">
        <v>8000.0</v>
      </c>
      <c r="D14" s="1"/>
      <c r="E14" s="34">
        <v>40000.0</v>
      </c>
      <c r="F14" s="51" t="s">
        <v>18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3" t="s">
        <v>19</v>
      </c>
      <c r="C15" s="35">
        <v>15000.0</v>
      </c>
      <c r="D15" s="1"/>
      <c r="E15" s="35">
        <v>123000.0</v>
      </c>
      <c r="F15" s="51" t="s">
        <v>19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3" t="s">
        <v>20</v>
      </c>
      <c r="C16" s="36">
        <f>C14+C15</f>
        <v>23000</v>
      </c>
      <c r="D16" s="1"/>
      <c r="E16" s="36">
        <f>E14+E15</f>
        <v>163000</v>
      </c>
      <c r="F16" s="51" t="s">
        <v>20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1"/>
      <c r="C17" s="20"/>
      <c r="D17" s="1"/>
      <c r="E17" s="20"/>
      <c r="F17" s="2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7" t="s">
        <v>10</v>
      </c>
      <c r="C18" s="31">
        <f>C11-C16</f>
        <v>117000</v>
      </c>
      <c r="D18" s="1"/>
      <c r="E18" s="31">
        <f>E11-E16</f>
        <v>117000</v>
      </c>
      <c r="F18" s="37" t="s">
        <v>10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1"/>
      <c r="C19" s="20"/>
      <c r="D19" s="1"/>
      <c r="E19" s="20"/>
      <c r="F19" s="2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8" t="s">
        <v>21</v>
      </c>
      <c r="C20" s="39"/>
      <c r="D20" s="1"/>
      <c r="E20" s="39"/>
      <c r="F20" s="38" t="s">
        <v>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0" t="s">
        <v>34</v>
      </c>
      <c r="C21" s="41">
        <v>0.0</v>
      </c>
      <c r="D21" s="1"/>
      <c r="E21" s="41">
        <v>0.0</v>
      </c>
      <c r="F21" s="52" t="s">
        <v>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0" t="s">
        <v>23</v>
      </c>
      <c r="C22" s="28">
        <f>C21</f>
        <v>0</v>
      </c>
      <c r="D22" s="1"/>
      <c r="E22" s="28">
        <f>E21</f>
        <v>0</v>
      </c>
      <c r="F22" s="49" t="s">
        <v>23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1"/>
      <c r="C23" s="20"/>
      <c r="D23" s="1"/>
      <c r="E23" s="20"/>
      <c r="F23" s="2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2" t="s">
        <v>24</v>
      </c>
      <c r="C24" s="39"/>
      <c r="D24" s="1"/>
      <c r="E24" s="39"/>
      <c r="F24" s="32" t="s">
        <v>24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33" t="s">
        <v>34</v>
      </c>
      <c r="C25" s="42">
        <v>0.0</v>
      </c>
      <c r="D25" s="1"/>
      <c r="E25" s="42">
        <v>0.0</v>
      </c>
      <c r="F25" s="53" t="s">
        <v>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33" t="s">
        <v>26</v>
      </c>
      <c r="C26" s="36">
        <f>C25</f>
        <v>0</v>
      </c>
      <c r="D26" s="1"/>
      <c r="E26" s="36">
        <f>E25</f>
        <v>0</v>
      </c>
      <c r="F26" s="51" t="s">
        <v>26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1"/>
      <c r="C27" s="24"/>
      <c r="D27" s="1"/>
      <c r="E27" s="24"/>
      <c r="F27" s="2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3" t="s">
        <v>27</v>
      </c>
      <c r="C28" s="31">
        <f>C18+C22-C26</f>
        <v>117000</v>
      </c>
      <c r="D28" s="1"/>
      <c r="E28" s="31">
        <f>E18+E22-E26</f>
        <v>117000</v>
      </c>
      <c r="F28" s="43" t="s">
        <v>27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1"/>
      <c r="C29" s="24"/>
      <c r="D29" s="1"/>
      <c r="E29" s="24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4" t="s">
        <v>28</v>
      </c>
      <c r="C30" s="45">
        <f>C28*0.3</f>
        <v>35100</v>
      </c>
      <c r="D30" s="1"/>
      <c r="E30" s="45">
        <f>E28*0.3</f>
        <v>35100</v>
      </c>
      <c r="F30" s="54" t="s">
        <v>28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3" t="s">
        <v>29</v>
      </c>
      <c r="C31" s="46">
        <f>C28-C30</f>
        <v>81900</v>
      </c>
      <c r="D31" s="1"/>
      <c r="E31" s="46">
        <f>E28-E30</f>
        <v>81900</v>
      </c>
      <c r="F31" s="50" t="s">
        <v>29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1"/>
      <c r="C32" s="2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C6 E6">
      <formula1>$K$8:$K$10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93.86"/>
    <col customWidth="1" min="3" max="3" width="13.71"/>
    <col customWidth="1" min="4" max="4" width="11.43"/>
    <col customWidth="1" min="5" max="5" width="28.71"/>
    <col customWidth="1" min="6" max="6" width="33.57"/>
    <col customWidth="1" min="7" max="7" width="11.43"/>
    <col customWidth="1" min="8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 t="s">
        <v>35</v>
      </c>
      <c r="C6" s="10"/>
      <c r="D6" s="10"/>
      <c r="E6" s="11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5" t="s">
        <v>36</v>
      </c>
      <c r="C8" s="7"/>
      <c r="D8" s="7"/>
      <c r="E8" s="56" t="s">
        <v>9</v>
      </c>
      <c r="F8" s="1"/>
      <c r="G8" s="4" t="s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5" t="s">
        <v>37</v>
      </c>
      <c r="C9" s="57"/>
      <c r="D9" s="7"/>
      <c r="E9" s="56" t="s">
        <v>9</v>
      </c>
      <c r="F9" s="16"/>
      <c r="G9" s="4" t="s">
        <v>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5" t="s">
        <v>38</v>
      </c>
      <c r="C10" s="58"/>
      <c r="D10" s="7"/>
      <c r="E10" s="56" t="s">
        <v>9</v>
      </c>
      <c r="F10" s="18"/>
      <c r="G10" s="4" t="s"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5" t="s">
        <v>39</v>
      </c>
      <c r="C11" s="59"/>
      <c r="D11" s="7"/>
      <c r="E11" s="56" t="s">
        <v>9</v>
      </c>
      <c r="F11" s="1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5" t="s">
        <v>40</v>
      </c>
      <c r="C12" s="58"/>
      <c r="D12" s="7"/>
      <c r="E12" s="56" t="s">
        <v>9</v>
      </c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5" t="s">
        <v>41</v>
      </c>
      <c r="C13" s="60"/>
      <c r="D13" s="7"/>
      <c r="E13" s="56" t="s">
        <v>9</v>
      </c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5" t="s">
        <v>42</v>
      </c>
      <c r="C14" s="58"/>
      <c r="D14" s="7"/>
      <c r="E14" s="56" t="s">
        <v>9</v>
      </c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5" t="s">
        <v>43</v>
      </c>
      <c r="C15" s="61"/>
      <c r="D15" s="7"/>
      <c r="E15" s="56" t="s">
        <v>9</v>
      </c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5" t="s">
        <v>44</v>
      </c>
      <c r="C16" s="61"/>
      <c r="D16" s="7"/>
      <c r="E16" s="56" t="s">
        <v>9</v>
      </c>
      <c r="F16" s="1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5" t="s">
        <v>45</v>
      </c>
      <c r="C17" s="59"/>
      <c r="D17" s="7"/>
      <c r="E17" s="56" t="s">
        <v>9</v>
      </c>
      <c r="F17" s="1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9"/>
      <c r="C18" s="20"/>
      <c r="D18" s="1"/>
      <c r="E18" s="20"/>
      <c r="F18" s="2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9"/>
      <c r="C19" s="20"/>
      <c r="D19" s="1"/>
      <c r="E19" s="20"/>
      <c r="F19" s="2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9"/>
      <c r="C20" s="20"/>
      <c r="D20" s="1"/>
      <c r="E20" s="20"/>
      <c r="F20" s="2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9"/>
      <c r="C21" s="20"/>
      <c r="D21" s="1"/>
      <c r="E21" s="20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9"/>
      <c r="C22" s="20"/>
      <c r="D22" s="1"/>
      <c r="E22" s="20"/>
      <c r="F22" s="2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9"/>
      <c r="C23" s="20"/>
      <c r="D23" s="1"/>
      <c r="E23" s="20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9"/>
      <c r="C24" s="20"/>
      <c r="D24" s="1"/>
      <c r="E24" s="20"/>
      <c r="F24" s="2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9"/>
      <c r="C25" s="20"/>
      <c r="D25" s="1"/>
      <c r="E25" s="20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1"/>
      <c r="C26" s="25"/>
      <c r="D26" s="1"/>
      <c r="E26" s="25"/>
      <c r="F26" s="2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1"/>
      <c r="C27" s="25"/>
      <c r="D27" s="1"/>
      <c r="E27" s="25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1"/>
      <c r="C28" s="24"/>
      <c r="D28" s="1"/>
      <c r="E28" s="24"/>
      <c r="F28" s="2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1"/>
      <c r="C29" s="20"/>
      <c r="D29" s="1"/>
      <c r="E29" s="20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1"/>
      <c r="C30" s="24"/>
      <c r="D30" s="1"/>
      <c r="E30" s="24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1"/>
      <c r="C31" s="25"/>
      <c r="D31" s="1"/>
      <c r="E31" s="25"/>
      <c r="F31" s="1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1"/>
      <c r="C32" s="20"/>
      <c r="D32" s="1"/>
      <c r="E32" s="20"/>
      <c r="F32" s="1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1"/>
      <c r="C33" s="2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InputMessage="1" showErrorMessage="1" prompt="Selecciona" sqref="E8:E17">
      <formula1>$G$8:$G$10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93.86"/>
    <col customWidth="1" min="3" max="3" width="13.71"/>
    <col customWidth="1" min="4" max="4" width="11.43"/>
    <col customWidth="1" min="5" max="5" width="28.71"/>
    <col customWidth="1" min="6" max="6" width="33.57"/>
    <col customWidth="1" min="7" max="7" width="11.43"/>
    <col customWidth="1" min="8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 t="s">
        <v>46</v>
      </c>
      <c r="C6" s="10"/>
      <c r="D6" s="10"/>
      <c r="E6" s="11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2" t="s">
        <v>47</v>
      </c>
      <c r="C8" s="63"/>
      <c r="D8" s="63"/>
      <c r="E8" s="64" t="s">
        <v>9</v>
      </c>
      <c r="F8" s="1"/>
      <c r="G8" s="4" t="s">
        <v>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2" t="s">
        <v>49</v>
      </c>
      <c r="C9" s="65"/>
      <c r="D9" s="63"/>
      <c r="E9" s="64" t="s">
        <v>9</v>
      </c>
      <c r="F9" s="16"/>
      <c r="G9" s="4" t="s">
        <v>50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2" t="s">
        <v>51</v>
      </c>
      <c r="C10" s="66"/>
      <c r="D10" s="63"/>
      <c r="E10" s="64" t="s">
        <v>9</v>
      </c>
      <c r="F10" s="18"/>
      <c r="G10" s="4" t="s">
        <v>52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2" t="s">
        <v>53</v>
      </c>
      <c r="C11" s="67"/>
      <c r="D11" s="63"/>
      <c r="E11" s="64" t="s">
        <v>9</v>
      </c>
      <c r="F11" s="18"/>
      <c r="G11" s="4" t="s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2" t="s">
        <v>54</v>
      </c>
      <c r="C12" s="66"/>
      <c r="D12" s="63"/>
      <c r="E12" s="64" t="s">
        <v>9</v>
      </c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2" t="s">
        <v>55</v>
      </c>
      <c r="C13" s="68"/>
      <c r="D13" s="63"/>
      <c r="E13" s="64" t="s">
        <v>9</v>
      </c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2" t="s">
        <v>56</v>
      </c>
      <c r="C14" s="66"/>
      <c r="D14" s="63"/>
      <c r="E14" s="64" t="s">
        <v>9</v>
      </c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2" t="s">
        <v>57</v>
      </c>
      <c r="C15" s="69"/>
      <c r="D15" s="63"/>
      <c r="E15" s="64" t="s">
        <v>9</v>
      </c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2" t="s">
        <v>58</v>
      </c>
      <c r="C16" s="69"/>
      <c r="D16" s="63"/>
      <c r="E16" s="64" t="s">
        <v>9</v>
      </c>
      <c r="F16" s="1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2" t="s">
        <v>59</v>
      </c>
      <c r="C17" s="67"/>
      <c r="D17" s="63"/>
      <c r="E17" s="64" t="s">
        <v>9</v>
      </c>
      <c r="F17" s="1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9"/>
      <c r="C18" s="20"/>
      <c r="D18" s="1"/>
      <c r="E18" s="20"/>
      <c r="F18" s="2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9"/>
      <c r="C19" s="20"/>
      <c r="D19" s="1"/>
      <c r="E19" s="20"/>
      <c r="F19" s="2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9"/>
      <c r="C20" s="20"/>
      <c r="D20" s="1"/>
      <c r="E20" s="20"/>
      <c r="F20" s="2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9"/>
      <c r="C21" s="20"/>
      <c r="D21" s="1"/>
      <c r="E21" s="20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9"/>
      <c r="C22" s="20"/>
      <c r="D22" s="1"/>
      <c r="E22" s="20"/>
      <c r="F22" s="2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9"/>
      <c r="C23" s="20"/>
      <c r="D23" s="1"/>
      <c r="E23" s="20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9"/>
      <c r="C24" s="20"/>
      <c r="D24" s="1"/>
      <c r="E24" s="20"/>
      <c r="F24" s="2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9"/>
      <c r="C25" s="20"/>
      <c r="D25" s="1"/>
      <c r="E25" s="20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1"/>
      <c r="C26" s="25"/>
      <c r="D26" s="1"/>
      <c r="E26" s="25"/>
      <c r="F26" s="2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1"/>
      <c r="C27" s="25"/>
      <c r="D27" s="1"/>
      <c r="E27" s="25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1"/>
      <c r="C28" s="24"/>
      <c r="D28" s="1"/>
      <c r="E28" s="24"/>
      <c r="F28" s="2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1"/>
      <c r="C29" s="20"/>
      <c r="D29" s="1"/>
      <c r="E29" s="20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1"/>
      <c r="C30" s="24"/>
      <c r="D30" s="1"/>
      <c r="E30" s="24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1"/>
      <c r="C31" s="25"/>
      <c r="D31" s="1"/>
      <c r="E31" s="25"/>
      <c r="F31" s="1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1"/>
      <c r="C32" s="20"/>
      <c r="D32" s="1"/>
      <c r="E32" s="20"/>
      <c r="F32" s="1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1"/>
      <c r="C33" s="2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InputMessage="1" showErrorMessage="1" prompt="Selecciona" sqref="E8">
      <formula1>$G$8:$G$11</formula1>
    </dataValidation>
    <dataValidation type="list" allowBlank="1" showInputMessage="1" showErrorMessage="1" prompt="Selecciona" sqref="E9:E17">
      <formula1>$G$8:$G$10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4" width="15.0"/>
    <col customWidth="1" min="5" max="5" width="16.29"/>
    <col customWidth="1" min="6" max="6" width="11.43"/>
    <col customWidth="1" min="7" max="7" width="15.57"/>
    <col customWidth="1" min="8" max="8" width="19.57"/>
    <col customWidth="1" min="9" max="21" width="11.43"/>
    <col customWidth="1" min="2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70"/>
      <c r="Q7" s="70"/>
      <c r="R7" s="70"/>
      <c r="S7" s="70"/>
      <c r="T7" s="70"/>
      <c r="U7" s="70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4"/>
      <c r="P8" s="71"/>
      <c r="Q8" s="72" t="s">
        <v>60</v>
      </c>
      <c r="R8" s="72" t="s">
        <v>61</v>
      </c>
      <c r="S8" s="72" t="s">
        <v>5</v>
      </c>
      <c r="T8" s="71" t="s">
        <v>62</v>
      </c>
      <c r="U8" s="72" t="s">
        <v>63</v>
      </c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4"/>
      <c r="P9" s="71" t="s">
        <v>64</v>
      </c>
      <c r="Q9" s="73">
        <v>0.1</v>
      </c>
      <c r="R9" s="73">
        <v>1.5</v>
      </c>
      <c r="S9" s="73">
        <f>R9-Q12</f>
        <v>1</v>
      </c>
      <c r="T9" s="73">
        <v>2000.0</v>
      </c>
      <c r="U9" s="71">
        <f>T9/S9</f>
        <v>2000</v>
      </c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4"/>
      <c r="P10" s="71" t="s">
        <v>65</v>
      </c>
      <c r="Q10" s="73">
        <v>0.3</v>
      </c>
      <c r="R10" s="71"/>
      <c r="S10" s="71"/>
      <c r="T10" s="71"/>
      <c r="U10" s="7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4"/>
      <c r="P11" s="71" t="s">
        <v>66</v>
      </c>
      <c r="Q11" s="73">
        <v>0.1</v>
      </c>
      <c r="R11" s="71"/>
      <c r="S11" s="71"/>
      <c r="T11" s="71"/>
      <c r="U11" s="7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4"/>
      <c r="P12" s="72" t="s">
        <v>67</v>
      </c>
      <c r="Q12" s="73">
        <f>Q9+Q10+Q11</f>
        <v>0.5</v>
      </c>
      <c r="R12" s="71"/>
      <c r="S12" s="71"/>
      <c r="T12" s="71"/>
      <c r="U12" s="7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"/>
      <c r="P13" s="71"/>
      <c r="Q13" s="71"/>
      <c r="R13" s="71"/>
      <c r="S13" s="71"/>
      <c r="T13" s="71"/>
      <c r="U13" s="7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4"/>
      <c r="P14" s="4"/>
      <c r="Q14" s="4"/>
      <c r="R14" s="4"/>
      <c r="S14" s="4"/>
      <c r="T14" s="4"/>
      <c r="U14" s="4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4"/>
      <c r="P15" s="4"/>
      <c r="Q15" s="4"/>
      <c r="R15" s="4"/>
      <c r="S15" s="4"/>
      <c r="T15" s="4"/>
      <c r="U15" s="4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4"/>
      <c r="P16" s="4"/>
      <c r="Q16" s="4"/>
      <c r="R16" s="4"/>
      <c r="S16" s="4"/>
      <c r="T16" s="4"/>
      <c r="U16" s="4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70"/>
      <c r="I24" s="7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7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7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70"/>
      <c r="I27" s="7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70"/>
      <c r="I28" s="7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70"/>
      <c r="I29" s="7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70"/>
      <c r="I30" s="7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70"/>
      <c r="C31" s="70"/>
      <c r="D31" s="70"/>
      <c r="E31" s="70"/>
      <c r="F31" s="70"/>
      <c r="G31" s="70"/>
      <c r="H31" s="70"/>
      <c r="I31" s="7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70"/>
      <c r="C32" s="70"/>
      <c r="D32" s="70"/>
      <c r="E32" s="70"/>
      <c r="F32" s="70"/>
      <c r="G32" s="70"/>
      <c r="H32" s="70"/>
      <c r="I32" s="7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70"/>
      <c r="C33" s="70"/>
      <c r="D33" s="70"/>
      <c r="E33" s="70"/>
      <c r="F33" s="70"/>
      <c r="G33" s="70"/>
      <c r="H33" s="70"/>
      <c r="I33" s="7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3.57"/>
    <col customWidth="1" min="3" max="3" width="17.43"/>
    <col customWidth="1" min="4" max="4" width="11.43"/>
    <col customWidth="1" min="5" max="5" width="29.0"/>
    <col customWidth="1" min="6" max="6" width="18.14"/>
    <col customWidth="1" min="7" max="7" width="33.57"/>
    <col customWidth="1" min="8" max="8" width="12.57"/>
    <col customWidth="1" min="9" max="12" width="11.43"/>
    <col customWidth="1" min="13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 t="s">
        <v>30</v>
      </c>
      <c r="C13" s="10"/>
      <c r="D13" s="10"/>
      <c r="E13" s="10"/>
      <c r="F13" s="10"/>
      <c r="G13" s="48" t="s">
        <v>31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6" t="s">
        <v>14</v>
      </c>
      <c r="C15" s="21"/>
      <c r="D15" s="1"/>
      <c r="E15" s="1"/>
      <c r="F15" s="1"/>
      <c r="G15" s="26" t="s">
        <v>14</v>
      </c>
      <c r="H15" s="1"/>
      <c r="I15" s="1"/>
      <c r="J15" s="1"/>
      <c r="K15" s="1"/>
      <c r="L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7" t="s">
        <v>15</v>
      </c>
      <c r="C16" s="28">
        <v>400000.0</v>
      </c>
      <c r="D16" s="1"/>
      <c r="E16" s="1"/>
      <c r="F16" s="28">
        <v>400000.0</v>
      </c>
      <c r="G16" s="49" t="s">
        <v>15</v>
      </c>
      <c r="H16" s="1"/>
      <c r="I16" s="1"/>
      <c r="J16" s="1"/>
      <c r="K16" s="1"/>
      <c r="L16" s="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7" t="s">
        <v>16</v>
      </c>
      <c r="C17" s="29">
        <f>C16*0.65</f>
        <v>260000</v>
      </c>
      <c r="D17" s="74"/>
      <c r="E17" s="74"/>
      <c r="F17" s="29">
        <f>F16*0.3</f>
        <v>120000</v>
      </c>
      <c r="G17" s="49" t="s">
        <v>16</v>
      </c>
      <c r="H17" s="74"/>
      <c r="I17" s="1"/>
      <c r="J17" s="1"/>
      <c r="K17" s="1"/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0" t="s">
        <v>12</v>
      </c>
      <c r="C18" s="31">
        <f>C16-C17</f>
        <v>140000</v>
      </c>
      <c r="D18" s="74"/>
      <c r="E18" s="1"/>
      <c r="F18" s="31">
        <f>F16-F17</f>
        <v>280000</v>
      </c>
      <c r="G18" s="50" t="s">
        <v>12</v>
      </c>
      <c r="H18" s="74"/>
      <c r="I18" s="1"/>
      <c r="J18" s="1"/>
      <c r="K18" s="1"/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1"/>
      <c r="C19" s="24"/>
      <c r="D19" s="1"/>
      <c r="E19" s="1"/>
      <c r="F19" s="24"/>
      <c r="G19" s="2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2" t="s">
        <v>17</v>
      </c>
      <c r="C20" s="20"/>
      <c r="D20" s="1"/>
      <c r="E20" s="1"/>
      <c r="F20" s="20"/>
      <c r="G20" s="32" t="s">
        <v>17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33" t="s">
        <v>18</v>
      </c>
      <c r="C21" s="34">
        <v>8000.0</v>
      </c>
      <c r="D21" s="1"/>
      <c r="E21" s="1"/>
      <c r="F21" s="34">
        <v>40000.0</v>
      </c>
      <c r="G21" s="51" t="s">
        <v>18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33" t="s">
        <v>19</v>
      </c>
      <c r="C22" s="35">
        <v>15000.0</v>
      </c>
      <c r="D22" s="1"/>
      <c r="E22" s="1"/>
      <c r="F22" s="35">
        <v>123000.0</v>
      </c>
      <c r="G22" s="51" t="s">
        <v>19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33" t="s">
        <v>20</v>
      </c>
      <c r="C23" s="36">
        <f>C21+C22</f>
        <v>23000</v>
      </c>
      <c r="D23" s="75"/>
      <c r="E23" s="1"/>
      <c r="F23" s="36">
        <f>F21+F22</f>
        <v>163000</v>
      </c>
      <c r="G23" s="51" t="s">
        <v>20</v>
      </c>
      <c r="H23" s="7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1"/>
      <c r="C24" s="20"/>
      <c r="D24" s="1"/>
      <c r="E24" s="1"/>
      <c r="F24" s="20"/>
      <c r="G24" s="2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37" t="s">
        <v>10</v>
      </c>
      <c r="C25" s="31">
        <f>C18-C23</f>
        <v>117000</v>
      </c>
      <c r="D25" s="1"/>
      <c r="E25" s="1"/>
      <c r="F25" s="31">
        <f>F18-F23</f>
        <v>117000</v>
      </c>
      <c r="G25" s="37" t="s">
        <v>10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1"/>
      <c r="C26" s="20"/>
      <c r="D26" s="1"/>
      <c r="E26" s="1"/>
      <c r="F26" s="20"/>
      <c r="G26" s="2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38" t="s">
        <v>21</v>
      </c>
      <c r="C27" s="39"/>
      <c r="D27" s="1"/>
      <c r="E27" s="1"/>
      <c r="F27" s="39"/>
      <c r="G27" s="38" t="s">
        <v>21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0" t="s">
        <v>34</v>
      </c>
      <c r="C28" s="41">
        <v>0.0</v>
      </c>
      <c r="D28" s="1"/>
      <c r="E28" s="1"/>
      <c r="F28" s="41">
        <v>0.0</v>
      </c>
      <c r="G28" s="52" t="s">
        <v>34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0" t="s">
        <v>23</v>
      </c>
      <c r="C29" s="28">
        <f>C28</f>
        <v>0</v>
      </c>
      <c r="D29" s="1"/>
      <c r="E29" s="1"/>
      <c r="F29" s="28">
        <f>F28</f>
        <v>0</v>
      </c>
      <c r="G29" s="49" t="s">
        <v>23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1"/>
      <c r="C30" s="20"/>
      <c r="D30" s="1"/>
      <c r="E30" s="1"/>
      <c r="F30" s="20"/>
      <c r="G30" s="2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32" t="s">
        <v>24</v>
      </c>
      <c r="C31" s="39"/>
      <c r="D31" s="1"/>
      <c r="E31" s="1"/>
      <c r="F31" s="39"/>
      <c r="G31" s="32" t="s">
        <v>24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33" t="s">
        <v>34</v>
      </c>
      <c r="C32" s="42">
        <v>0.0</v>
      </c>
      <c r="D32" s="1"/>
      <c r="E32" s="1"/>
      <c r="F32" s="42">
        <v>0.0</v>
      </c>
      <c r="G32" s="53" t="s">
        <v>34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33" t="s">
        <v>26</v>
      </c>
      <c r="C33" s="36">
        <f>C32</f>
        <v>0</v>
      </c>
      <c r="D33" s="1"/>
      <c r="E33" s="1"/>
      <c r="F33" s="36">
        <f>F32</f>
        <v>0</v>
      </c>
      <c r="G33" s="51" t="s">
        <v>26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1"/>
      <c r="C34" s="24"/>
      <c r="D34" s="1"/>
      <c r="E34" s="1"/>
      <c r="F34" s="24"/>
      <c r="G34" s="2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43" t="s">
        <v>27</v>
      </c>
      <c r="C35" s="31">
        <f>C25+C29-C33</f>
        <v>117000</v>
      </c>
      <c r="D35" s="1"/>
      <c r="E35" s="1"/>
      <c r="F35" s="31">
        <f>F25+F29-F33</f>
        <v>117000</v>
      </c>
      <c r="G35" s="43" t="s">
        <v>27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1"/>
      <c r="C36" s="24"/>
      <c r="D36" s="1"/>
      <c r="E36" s="1"/>
      <c r="F36" s="24"/>
      <c r="G36" s="2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44" t="s">
        <v>28</v>
      </c>
      <c r="C37" s="45">
        <f>C35*0.3</f>
        <v>35100</v>
      </c>
      <c r="D37" s="1"/>
      <c r="E37" s="1"/>
      <c r="F37" s="45">
        <f>F35*0.3</f>
        <v>35100</v>
      </c>
      <c r="G37" s="54" t="s">
        <v>28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43" t="s">
        <v>29</v>
      </c>
      <c r="C38" s="46">
        <f>C35-C37</f>
        <v>81900</v>
      </c>
      <c r="D38" s="74"/>
      <c r="E38" s="1"/>
      <c r="F38" s="46">
        <f>F35-F37</f>
        <v>81900</v>
      </c>
      <c r="G38" s="50" t="s">
        <v>29</v>
      </c>
      <c r="H38" s="7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1"/>
      <c r="C39" s="2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