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cho/Downloads/"/>
    </mc:Choice>
  </mc:AlternateContent>
  <xr:revisionPtr revIDLastSave="0" documentId="8_{B265290D-B1D8-AD47-96F1-D7AD8966B662}" xr6:coauthVersionLast="47" xr6:coauthVersionMax="47" xr10:uidLastSave="{00000000-0000-0000-0000-000000000000}"/>
  <bookViews>
    <workbookView xWindow="380" yWindow="500" windowWidth="28040" windowHeight="16080" xr2:uid="{CE8BF6AE-5C85-6F44-A08F-C09C0FF9BF57}"/>
  </bookViews>
  <sheets>
    <sheet name="Data" sheetId="1" r:id="rId1"/>
  </sheets>
  <definedNames>
    <definedName name="_xlchart.v1.0" hidden="1">Data!$F$18:$F$86</definedName>
    <definedName name="_xlchart.v1.1" hidden="1">Data!$F$85:$F$95</definedName>
    <definedName name="_xlchart.v1.10" hidden="1">Data!$F$85:$F$95</definedName>
    <definedName name="_xlchart.v1.11" hidden="1">Data!$K$18:$K$95</definedName>
    <definedName name="_xlchart.v1.12" hidden="1">Data!$F$18:$F$86</definedName>
    <definedName name="_xlchart.v1.13" hidden="1">Data!$F$85:$F$95</definedName>
    <definedName name="_xlchart.v1.14" hidden="1">Data!$K$18:$K$95</definedName>
    <definedName name="_xlchart.v1.15" hidden="1">Data!$F$18:$F$86</definedName>
    <definedName name="_xlchart.v1.16" hidden="1">Data!$F$85:$F$95</definedName>
    <definedName name="_xlchart.v1.17" hidden="1">Data!$K$18:$K$95</definedName>
    <definedName name="_xlchart.v1.18" hidden="1">Data!$F$18:$F$86</definedName>
    <definedName name="_xlchart.v1.19" hidden="1">Data!$F$85:$F$95</definedName>
    <definedName name="_xlchart.v1.2" hidden="1">Data!$K$18:$K$95</definedName>
    <definedName name="_xlchart.v1.20" hidden="1">Data!$K$18:$K$95</definedName>
    <definedName name="_xlchart.v1.21" hidden="1">Data!$F$18:$F$86</definedName>
    <definedName name="_xlchart.v1.22" hidden="1">Data!$F$85:$F$95</definedName>
    <definedName name="_xlchart.v1.23" hidden="1">Data!$K$18:$K$95</definedName>
    <definedName name="_xlchart.v1.3" hidden="1">Data!$F$18:$F$86</definedName>
    <definedName name="_xlchart.v1.4" hidden="1">Data!$F$85:$F$95</definedName>
    <definedName name="_xlchart.v1.5" hidden="1">Data!$K$18:$K$95</definedName>
    <definedName name="_xlchart.v1.6" hidden="1">Data!$F$18:$F$86</definedName>
    <definedName name="_xlchart.v1.7" hidden="1">Data!$F$85:$F$95</definedName>
    <definedName name="_xlchart.v1.8" hidden="1">Data!$K$18:$K$95</definedName>
    <definedName name="_xlchart.v1.9" hidden="1">Data!$F$18:$F$86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H35" i="1"/>
  <c r="K35" i="1" s="1"/>
  <c r="L35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8" i="1"/>
  <c r="L18" i="1"/>
  <c r="K18" i="1"/>
  <c r="E11" i="1"/>
  <c r="C9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16" i="1"/>
  <c r="I3" i="1"/>
  <c r="I4" i="1"/>
  <c r="I5" i="1"/>
  <c r="I6" i="1"/>
  <c r="J6" i="1" s="1"/>
  <c r="I7" i="1"/>
  <c r="I9" i="1" s="1"/>
  <c r="I2" i="1"/>
  <c r="J2" i="1" s="1"/>
  <c r="J4" i="1"/>
  <c r="J3" i="1"/>
  <c r="B12" i="1"/>
  <c r="B13" i="1"/>
  <c r="B11" i="1"/>
  <c r="H7" i="1"/>
  <c r="H3" i="1"/>
  <c r="H4" i="1"/>
  <c r="H5" i="1"/>
  <c r="H6" i="1"/>
  <c r="H2" i="1"/>
  <c r="G3" i="1"/>
  <c r="G4" i="1"/>
  <c r="G5" i="1"/>
  <c r="G6" i="1"/>
  <c r="G7" i="1"/>
  <c r="G2" i="1"/>
  <c r="E3" i="1"/>
  <c r="F3" i="1"/>
  <c r="E4" i="1"/>
  <c r="F4" i="1"/>
  <c r="F9" i="1" s="1"/>
  <c r="E5" i="1"/>
  <c r="F5" i="1"/>
  <c r="E6" i="1"/>
  <c r="F6" i="1"/>
  <c r="E7" i="1"/>
  <c r="F7" i="1"/>
  <c r="F2" i="1"/>
  <c r="E2" i="1"/>
  <c r="C9" i="1"/>
  <c r="B9" i="1"/>
  <c r="C8" i="1"/>
  <c r="E8" i="1"/>
  <c r="B8" i="1"/>
  <c r="M35" i="1" l="1"/>
  <c r="G36" i="1"/>
  <c r="H36" i="1"/>
  <c r="H19" i="1"/>
  <c r="G19" i="1"/>
  <c r="J7" i="1"/>
  <c r="J5" i="1"/>
  <c r="J9" i="1"/>
  <c r="J8" i="1"/>
  <c r="I8" i="1"/>
  <c r="H8" i="1"/>
  <c r="H9" i="1"/>
  <c r="G8" i="1"/>
  <c r="G9" i="1"/>
  <c r="F8" i="1"/>
  <c r="E9" i="1"/>
  <c r="K36" i="1" l="1"/>
  <c r="L36" i="1" s="1"/>
  <c r="M36" i="1" s="1"/>
  <c r="H37" i="1"/>
  <c r="K19" i="1"/>
  <c r="L19" i="1" s="1"/>
  <c r="G37" i="1" l="1"/>
  <c r="G20" i="1"/>
  <c r="H20" i="1"/>
  <c r="K37" i="1" l="1"/>
  <c r="L37" i="1" s="1"/>
  <c r="G38" i="1"/>
  <c r="K20" i="1"/>
  <c r="L20" i="1" s="1"/>
  <c r="M37" i="1" l="1"/>
  <c r="H38" i="1"/>
  <c r="H21" i="1"/>
  <c r="K38" i="1" l="1"/>
  <c r="L38" i="1" s="1"/>
  <c r="G21" i="1"/>
  <c r="K21" i="1" s="1"/>
  <c r="L21" i="1" s="1"/>
  <c r="M38" i="1" l="1"/>
  <c r="G39" i="1"/>
  <c r="H39" i="1"/>
  <c r="H22" i="1"/>
  <c r="G22" i="1"/>
  <c r="K39" i="1" l="1"/>
  <c r="L39" i="1" s="1"/>
  <c r="M39" i="1" s="1"/>
  <c r="K22" i="1"/>
  <c r="L22" i="1" s="1"/>
  <c r="H40" i="1" l="1"/>
  <c r="G40" i="1"/>
  <c r="G23" i="1"/>
  <c r="K40" i="1" l="1"/>
  <c r="L40" i="1" s="1"/>
  <c r="M40" i="1" s="1"/>
  <c r="G41" i="1"/>
  <c r="H41" i="1"/>
  <c r="H23" i="1"/>
  <c r="K23" i="1" s="1"/>
  <c r="L23" i="1" s="1"/>
  <c r="K41" i="1" l="1"/>
  <c r="L41" i="1" s="1"/>
  <c r="M41" i="1" s="1"/>
  <c r="G42" i="1"/>
  <c r="G24" i="1"/>
  <c r="H42" i="1" l="1"/>
  <c r="H24" i="1"/>
  <c r="K24" i="1" s="1"/>
  <c r="L24" i="1" s="1"/>
  <c r="K42" i="1" l="1"/>
  <c r="L42" i="1" s="1"/>
  <c r="H25" i="1"/>
  <c r="G25" i="1"/>
  <c r="M42" i="1" l="1"/>
  <c r="G43" i="1"/>
  <c r="H43" i="1"/>
  <c r="K25" i="1"/>
  <c r="L25" i="1" s="1"/>
  <c r="K43" i="1" l="1"/>
  <c r="L43" i="1" s="1"/>
  <c r="M43" i="1" s="1"/>
  <c r="G44" i="1"/>
  <c r="H26" i="1"/>
  <c r="H44" i="1" l="1"/>
  <c r="G26" i="1"/>
  <c r="K26" i="1" s="1"/>
  <c r="L26" i="1" s="1"/>
  <c r="K44" i="1" l="1"/>
  <c r="L44" i="1" s="1"/>
  <c r="H27" i="1"/>
  <c r="M44" i="1" l="1"/>
  <c r="G45" i="1"/>
  <c r="H45" i="1"/>
  <c r="G27" i="1"/>
  <c r="K27" i="1" s="1"/>
  <c r="K45" i="1" l="1"/>
  <c r="L45" i="1" s="1"/>
  <c r="M45" i="1" s="1"/>
  <c r="L27" i="1"/>
  <c r="H28" i="1" s="1"/>
  <c r="G28" i="1"/>
  <c r="G46" i="1" l="1"/>
  <c r="H46" i="1"/>
  <c r="K28" i="1"/>
  <c r="L28" i="1" s="1"/>
  <c r="K46" i="1" l="1"/>
  <c r="L46" i="1" s="1"/>
  <c r="M46" i="1" s="1"/>
  <c r="G47" i="1"/>
  <c r="G29" i="1"/>
  <c r="H47" i="1" l="1"/>
  <c r="H29" i="1"/>
  <c r="K47" i="1" l="1"/>
  <c r="L47" i="1" s="1"/>
  <c r="K29" i="1"/>
  <c r="L29" i="1" s="1"/>
  <c r="M47" i="1" l="1"/>
  <c r="G48" i="1"/>
  <c r="H48" i="1"/>
  <c r="H30" i="1"/>
  <c r="K48" i="1" l="1"/>
  <c r="L48" i="1" s="1"/>
  <c r="M48" i="1" s="1"/>
  <c r="G49" i="1"/>
  <c r="G30" i="1"/>
  <c r="K30" i="1" s="1"/>
  <c r="L30" i="1" s="1"/>
  <c r="H49" i="1" l="1"/>
  <c r="H31" i="1"/>
  <c r="K49" i="1" l="1"/>
  <c r="L49" i="1" s="1"/>
  <c r="G31" i="1"/>
  <c r="M49" i="1" l="1"/>
  <c r="G50" i="1"/>
  <c r="H50" i="1"/>
  <c r="K31" i="1"/>
  <c r="L31" i="1" s="1"/>
  <c r="K50" i="1" l="1"/>
  <c r="L50" i="1" s="1"/>
  <c r="M50" i="1" s="1"/>
  <c r="G32" i="1"/>
  <c r="G51" i="1" l="1"/>
  <c r="H51" i="1"/>
  <c r="H32" i="1"/>
  <c r="K32" i="1" s="1"/>
  <c r="L32" i="1" s="1"/>
  <c r="K51" i="1" l="1"/>
  <c r="L51" i="1" s="1"/>
  <c r="M51" i="1" s="1"/>
  <c r="G52" i="1"/>
  <c r="G33" i="1"/>
  <c r="K52" i="1" l="1"/>
  <c r="L52" i="1" s="1"/>
  <c r="M52" i="1" s="1"/>
  <c r="H52" i="1"/>
  <c r="H33" i="1"/>
  <c r="K33" i="1" s="1"/>
  <c r="L33" i="1" s="1"/>
  <c r="H53" i="1" l="1"/>
  <c r="G53" i="1"/>
  <c r="G34" i="1"/>
  <c r="K53" i="1" l="1"/>
  <c r="L53" i="1" s="1"/>
  <c r="M53" i="1" s="1"/>
  <c r="G54" i="1"/>
  <c r="H54" i="1"/>
  <c r="H34" i="1"/>
  <c r="K54" i="1" l="1"/>
  <c r="L54" i="1" s="1"/>
  <c r="M54" i="1" s="1"/>
  <c r="K34" i="1"/>
  <c r="L34" i="1" s="1"/>
  <c r="G55" i="1" l="1"/>
  <c r="H55" i="1"/>
  <c r="K55" i="1" l="1"/>
  <c r="L55" i="1" s="1"/>
  <c r="M55" i="1" s="1"/>
  <c r="G56" i="1" l="1"/>
  <c r="H56" i="1"/>
  <c r="K56" i="1" l="1"/>
  <c r="L56" i="1" s="1"/>
  <c r="M56" i="1" s="1"/>
  <c r="G57" i="1" l="1"/>
  <c r="H57" i="1"/>
  <c r="K57" i="1" l="1"/>
  <c r="L57" i="1" s="1"/>
  <c r="M57" i="1" s="1"/>
  <c r="G58" i="1"/>
  <c r="H58" i="1"/>
  <c r="G59" i="1" l="1"/>
  <c r="K58" i="1"/>
  <c r="L58" i="1" s="1"/>
  <c r="M58" i="1" s="1"/>
  <c r="H59" i="1" l="1"/>
  <c r="K59" i="1" l="1"/>
  <c r="L59" i="1" s="1"/>
  <c r="M59" i="1" l="1"/>
  <c r="G60" i="1"/>
  <c r="H60" i="1"/>
  <c r="K60" i="1" l="1"/>
  <c r="L60" i="1" s="1"/>
  <c r="M60" i="1" s="1"/>
  <c r="G61" i="1" l="1"/>
  <c r="H61" i="1"/>
  <c r="K61" i="1" l="1"/>
  <c r="L61" i="1" s="1"/>
  <c r="M61" i="1" s="1"/>
  <c r="G62" i="1" l="1"/>
  <c r="H62" i="1"/>
  <c r="K62" i="1" l="1"/>
  <c r="L62" i="1" s="1"/>
  <c r="M62" i="1" s="1"/>
  <c r="G63" i="1"/>
  <c r="H63" i="1" l="1"/>
  <c r="H64" i="1" l="1"/>
  <c r="K63" i="1"/>
  <c r="L63" i="1" s="1"/>
  <c r="M63" i="1" l="1"/>
  <c r="G64" i="1"/>
  <c r="K64" i="1" l="1"/>
  <c r="L64" i="1" s="1"/>
  <c r="G65" i="1"/>
  <c r="M64" i="1" l="1"/>
  <c r="H65" i="1"/>
  <c r="K65" i="1" l="1"/>
  <c r="L65" i="1" s="1"/>
  <c r="M65" i="1" l="1"/>
  <c r="G66" i="1"/>
  <c r="H66" i="1"/>
  <c r="K66" i="1" l="1"/>
  <c r="L66" i="1" s="1"/>
  <c r="M66" i="1" s="1"/>
  <c r="G67" i="1" l="1"/>
  <c r="H67" i="1"/>
  <c r="K67" i="1" l="1"/>
  <c r="L67" i="1" s="1"/>
  <c r="M67" i="1" s="1"/>
  <c r="G68" i="1" l="1"/>
  <c r="H68" i="1"/>
  <c r="K68" i="1" l="1"/>
  <c r="L68" i="1" s="1"/>
  <c r="M68" i="1" s="1"/>
  <c r="G69" i="1" l="1"/>
  <c r="H69" i="1"/>
  <c r="K69" i="1" l="1"/>
  <c r="L69" i="1" s="1"/>
  <c r="M69" i="1" s="1"/>
  <c r="G70" i="1" l="1"/>
  <c r="H70" i="1"/>
  <c r="K70" i="1" l="1"/>
  <c r="L70" i="1" s="1"/>
  <c r="M70" i="1" s="1"/>
  <c r="G71" i="1"/>
  <c r="H71" i="1" l="1"/>
  <c r="K71" i="1" l="1"/>
  <c r="L71" i="1" s="1"/>
  <c r="H72" i="1" s="1"/>
  <c r="M71" i="1" l="1"/>
  <c r="G72" i="1"/>
  <c r="K72" i="1" l="1"/>
  <c r="L72" i="1" s="1"/>
  <c r="G73" i="1"/>
  <c r="M72" i="1" l="1"/>
  <c r="H73" i="1"/>
  <c r="K73" i="1" l="1"/>
  <c r="L73" i="1" s="1"/>
  <c r="M73" i="1" l="1"/>
  <c r="G74" i="1"/>
  <c r="H74" i="1"/>
  <c r="K74" i="1" l="1"/>
  <c r="L74" i="1" s="1"/>
  <c r="M74" i="1" s="1"/>
  <c r="G75" i="1" l="1"/>
  <c r="H75" i="1"/>
  <c r="K75" i="1" l="1"/>
  <c r="L75" i="1" s="1"/>
  <c r="M75" i="1" s="1"/>
  <c r="G76" i="1"/>
  <c r="H76" i="1" l="1"/>
  <c r="K76" i="1" l="1"/>
  <c r="L76" i="1" s="1"/>
  <c r="M76" i="1" l="1"/>
  <c r="G77" i="1"/>
  <c r="H77" i="1"/>
  <c r="K77" i="1" l="1"/>
  <c r="L77" i="1" s="1"/>
  <c r="M77" i="1" s="1"/>
  <c r="G78" i="1"/>
  <c r="H78" i="1"/>
  <c r="K78" i="1" l="1"/>
  <c r="L78" i="1" s="1"/>
  <c r="M78" i="1" s="1"/>
  <c r="G79" i="1"/>
  <c r="H79" i="1"/>
  <c r="K79" i="1" l="1"/>
  <c r="L79" i="1" s="1"/>
  <c r="M79" i="1" s="1"/>
  <c r="G80" i="1" l="1"/>
  <c r="H80" i="1"/>
  <c r="K80" i="1" l="1"/>
  <c r="L80" i="1" s="1"/>
  <c r="M80" i="1" s="1"/>
  <c r="G81" i="1" l="1"/>
  <c r="H81" i="1"/>
  <c r="K81" i="1" l="1"/>
  <c r="L81" i="1" s="1"/>
  <c r="M81" i="1" s="1"/>
  <c r="G82" i="1"/>
  <c r="K82" i="1" l="1"/>
  <c r="L82" i="1" s="1"/>
  <c r="M82" i="1" s="1"/>
  <c r="H82" i="1"/>
  <c r="H83" i="1" l="1"/>
  <c r="G83" i="1"/>
  <c r="K83" i="1" l="1"/>
  <c r="L83" i="1" s="1"/>
  <c r="M83" i="1" s="1"/>
  <c r="G84" i="1"/>
  <c r="H84" i="1"/>
  <c r="K84" i="1" l="1"/>
  <c r="L84" i="1" s="1"/>
  <c r="M84" i="1" s="1"/>
  <c r="H85" i="1"/>
  <c r="G85" i="1" l="1"/>
  <c r="K85" i="1" l="1"/>
  <c r="L85" i="1" s="1"/>
  <c r="G86" i="1"/>
  <c r="M85" i="1" l="1"/>
  <c r="H86" i="1"/>
  <c r="K86" i="1" l="1"/>
  <c r="L86" i="1" s="1"/>
  <c r="M86" i="1" l="1"/>
  <c r="G87" i="1"/>
  <c r="H87" i="1"/>
  <c r="K87" i="1" l="1"/>
  <c r="L87" i="1" s="1"/>
  <c r="M87" i="1" s="1"/>
  <c r="H88" i="1"/>
  <c r="G88" i="1" l="1"/>
  <c r="K88" i="1" l="1"/>
  <c r="L88" i="1" s="1"/>
  <c r="G89" i="1"/>
  <c r="M88" i="1" l="1"/>
  <c r="H89" i="1"/>
  <c r="K89" i="1" l="1"/>
  <c r="L89" i="1" s="1"/>
  <c r="M89" i="1" l="1"/>
  <c r="G90" i="1"/>
  <c r="H90" i="1"/>
  <c r="K90" i="1" l="1"/>
  <c r="L90" i="1" s="1"/>
  <c r="M90" i="1" s="1"/>
  <c r="H91" i="1"/>
  <c r="G91" i="1" l="1"/>
  <c r="K91" i="1" l="1"/>
  <c r="L91" i="1" s="1"/>
  <c r="G92" i="1"/>
  <c r="M91" i="1" l="1"/>
  <c r="H92" i="1"/>
  <c r="K92" i="1" l="1"/>
  <c r="L92" i="1" s="1"/>
  <c r="M92" i="1" l="1"/>
  <c r="G93" i="1"/>
  <c r="H93" i="1"/>
  <c r="K93" i="1" l="1"/>
  <c r="L93" i="1" s="1"/>
  <c r="M93" i="1" s="1"/>
  <c r="G94" i="1" l="1"/>
  <c r="H94" i="1"/>
  <c r="K94" i="1" l="1"/>
  <c r="L94" i="1" s="1"/>
  <c r="M94" i="1" s="1"/>
  <c r="G95" i="1"/>
  <c r="H95" i="1" l="1"/>
  <c r="K95" i="1" s="1"/>
  <c r="L95" i="1" s="1"/>
  <c r="M95" i="1" s="1"/>
  <c r="N18" i="1" s="1"/>
</calcChain>
</file>

<file path=xl/sharedStrings.xml><?xml version="1.0" encoding="utf-8"?>
<sst xmlns="http://schemas.openxmlformats.org/spreadsheetml/2006/main" count="27" uniqueCount="20">
  <si>
    <t>x</t>
  </si>
  <si>
    <t>y</t>
  </si>
  <si>
    <t>x - mean</t>
  </si>
  <si>
    <t>y - mean</t>
  </si>
  <si>
    <t>x - mean * y - mean</t>
  </si>
  <si>
    <t>(x - mean)^2</t>
  </si>
  <si>
    <t>prediction</t>
  </si>
  <si>
    <t>(pi - yi)**2</t>
  </si>
  <si>
    <t>Avg</t>
  </si>
  <si>
    <t>Sum</t>
  </si>
  <si>
    <t>B0</t>
  </si>
  <si>
    <t>B1</t>
  </si>
  <si>
    <t>B0 Pearson</t>
  </si>
  <si>
    <t>RMSE</t>
  </si>
  <si>
    <t>Descenso de gradiente</t>
  </si>
  <si>
    <t>Iteracion</t>
  </si>
  <si>
    <t>error</t>
  </si>
  <si>
    <t>alpha</t>
  </si>
  <si>
    <t>prediccion</t>
  </si>
  <si>
    <t>sqr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</si>
</sst>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8-E14E-94C1-49B88CD5B1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403523488"/>
        <c:axId val="403525136"/>
      </c:scatterChart>
      <c:valAx>
        <c:axId val="4035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03525136"/>
        <c:crosses val="autoZero"/>
        <c:crossBetween val="midCat"/>
      </c:valAx>
      <c:valAx>
        <c:axId val="4035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0352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Data!$F$18:$F$95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Data!$L$18:$L$95</c:f>
              <c:numCache>
                <c:formatCode>General</c:formatCode>
                <c:ptCount val="78"/>
                <c:pt idx="0">
                  <c:v>-1</c:v>
                </c:pt>
                <c:pt idx="1">
                  <c:v>-1.96</c:v>
                </c:pt>
                <c:pt idx="2">
                  <c:v>-2.9112</c:v>
                </c:pt>
                <c:pt idx="3">
                  <c:v>-2.7064400000000002</c:v>
                </c:pt>
                <c:pt idx="4">
                  <c:v>-1.3995652000000001</c:v>
                </c:pt>
                <c:pt idx="5">
                  <c:v>-4.4013676879999997</c:v>
                </c:pt>
                <c:pt idx="6">
                  <c:v>-0.71242854224000007</c:v>
                </c:pt>
                <c:pt idx="7">
                  <c:v>-1.3963599427903999</c:v>
                </c:pt>
                <c:pt idx="8">
                  <c:v>-2.5053791588090881</c:v>
                </c:pt>
                <c:pt idx="9">
                  <c:v>-2.0503629734080255</c:v>
                </c:pt>
                <c:pt idx="10">
                  <c:v>-0.52698275463267397</c:v>
                </c:pt>
                <c:pt idx="11">
                  <c:v>-3.7057948244071888</c:v>
                </c:pt>
                <c:pt idx="12">
                  <c:v>-0.49448237831425246</c:v>
                </c:pt>
                <c:pt idx="13">
                  <c:v>-0.96918546149593476</c:v>
                </c:pt>
                <c:pt idx="14">
                  <c:v>-2.1978135322770731</c:v>
                </c:pt>
                <c:pt idx="15">
                  <c:v>-1.5531318771812681</c:v>
                </c:pt>
                <c:pt idx="16">
                  <c:v>0.13433460334891345</c:v>
                </c:pt>
                <c:pt idx="17">
                  <c:v>-3.1786304161875805</c:v>
                </c:pt>
                <c:pt idx="18">
                  <c:v>-0.32930419707210845</c:v>
                </c:pt>
                <c:pt idx="19">
                  <c:v>-0.64543622626133246</c:v>
                </c:pt>
                <c:pt idx="20">
                  <c:v>-1.9647140829081593</c:v>
                </c:pt>
                <c:pt idx="21">
                  <c:v>-1.1762877673681911</c:v>
                </c:pt>
                <c:pt idx="22">
                  <c:v>0.63553726940030586</c:v>
                </c:pt>
                <c:pt idx="23">
                  <c:v>-2.7791002909637563</c:v>
                </c:pt>
                <c:pt idx="24">
                  <c:v>-0.20411809116864366</c:v>
                </c:pt>
                <c:pt idx="25">
                  <c:v>-0.40007145869054161</c:v>
                </c:pt>
                <c:pt idx="26">
                  <c:v>-1.78805145025719</c:v>
                </c:pt>
                <c:pt idx="27">
                  <c:v>-0.89068317791579066</c:v>
                </c:pt>
                <c:pt idx="28">
                  <c:v>1.0153913733719988</c:v>
                </c:pt>
                <c:pt idx="29">
                  <c:v>-2.4763023052263211</c:v>
                </c:pt>
                <c:pt idx="30">
                  <c:v>-0.10924138897091396</c:v>
                </c:pt>
                <c:pt idx="31">
                  <c:v>-0.21411312238299129</c:v>
                </c:pt>
                <c:pt idx="32">
                  <c:v>-1.6541614481157536</c:v>
                </c:pt>
                <c:pt idx="33">
                  <c:v>-0.67422767445380183</c:v>
                </c:pt>
                <c:pt idx="34">
                  <c:v>1.3032771929764437</c:v>
                </c:pt>
                <c:pt idx="35">
                  <c:v>-2.2468161804559208</c:v>
                </c:pt>
                <c:pt idx="36">
                  <c:v>-3.7335736542855158E-2</c:v>
                </c:pt>
                <c:pt idx="37">
                  <c:v>-7.3178043623996158E-2</c:v>
                </c:pt>
                <c:pt idx="38">
                  <c:v>-1.5526881914092772</c:v>
                </c:pt>
                <c:pt idx="39">
                  <c:v>-0.5101792427783316</c:v>
                </c:pt>
                <c:pt idx="40">
                  <c:v>1.5214616071048193</c:v>
                </c:pt>
                <c:pt idx="41">
                  <c:v>-2.0728920331935869</c:v>
                </c:pt>
                <c:pt idx="42">
                  <c:v>1.7160496266009462E-2</c:v>
                </c:pt>
                <c:pt idx="43">
                  <c:v>3.3634572681378483E-2</c:v>
                </c:pt>
                <c:pt idx="44">
                  <c:v>-1.4757831076694075</c:v>
                </c:pt>
                <c:pt idx="45">
                  <c:v>-0.38584935739887527</c:v>
                </c:pt>
                <c:pt idx="46">
                  <c:v>1.6868203546594955</c:v>
                </c:pt>
                <c:pt idx="47">
                  <c:v>-1.9410774887142876</c:v>
                </c:pt>
                <c:pt idx="48">
                  <c:v>5.8462386869523097E-2</c:v>
                </c:pt>
                <c:pt idx="49">
                  <c:v>0.11458627826426548</c:v>
                </c:pt>
                <c:pt idx="50">
                  <c:v>-1.4174978796497286</c:v>
                </c:pt>
                <c:pt idx="51">
                  <c:v>-0.29162157210039474</c:v>
                </c:pt>
                <c:pt idx="52">
                  <c:v>1.8121433091064754</c:v>
                </c:pt>
                <c:pt idx="53">
                  <c:v>-1.8411771907408379</c:v>
                </c:pt>
                <c:pt idx="54">
                  <c:v>8.9764480234537425E-2</c:v>
                </c:pt>
                <c:pt idx="55">
                  <c:v>0.17593838125969352</c:v>
                </c:pt>
                <c:pt idx="56">
                  <c:v>-1.3733243654930205</c:v>
                </c:pt>
                <c:pt idx="57">
                  <c:v>-0.22020772421371637</c:v>
                </c:pt>
                <c:pt idx="58">
                  <c:v>1.9071237267957573</c:v>
                </c:pt>
                <c:pt idx="59">
                  <c:v>-1.765464229211382</c:v>
                </c:pt>
                <c:pt idx="60">
                  <c:v>0.11348787484710021</c:v>
                </c:pt>
                <c:pt idx="61">
                  <c:v>0.22243623470031659</c:v>
                </c:pt>
                <c:pt idx="62">
                  <c:v>-1.3398459110157721</c:v>
                </c:pt>
                <c:pt idx="63">
                  <c:v>-0.16608422280883151</c:v>
                </c:pt>
                <c:pt idx="64">
                  <c:v>1.9791079836642536</c:v>
                </c:pt>
                <c:pt idx="65">
                  <c:v>-1.7080824930219234</c:v>
                </c:pt>
                <c:pt idx="66">
                  <c:v>0.13146748551979726</c:v>
                </c:pt>
                <c:pt idx="67">
                  <c:v>0.25767627161880258</c:v>
                </c:pt>
                <c:pt idx="68">
                  <c:v>-1.3144730844344621</c:v>
                </c:pt>
                <c:pt idx="69">
                  <c:v>-0.1250648198357136</c:v>
                </c:pt>
                <c:pt idx="70">
                  <c:v>2.033663789618501</c:v>
                </c:pt>
                <c:pt idx="71">
                  <c:v>-1.664593721989823</c:v>
                </c:pt>
                <c:pt idx="72">
                  <c:v>0.14509396710985545</c:v>
                </c:pt>
                <c:pt idx="73">
                  <c:v>0.2843841755353167</c:v>
                </c:pt>
                <c:pt idx="74">
                  <c:v>-1.2952433936145717</c:v>
                </c:pt>
                <c:pt idx="75">
                  <c:v>-9.3976819676890866E-2</c:v>
                </c:pt>
                <c:pt idx="76">
                  <c:v>2.0750108298297354</c:v>
                </c:pt>
                <c:pt idx="77">
                  <c:v>-1.6316342242214406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9E-5C40-8A62-7BF7610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19568"/>
        <c:axId val="346888208"/>
      </c:lineChart>
      <c:catAx>
        <c:axId val="3468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346888208"/>
        <c:crosses val="autoZero"/>
        <c:auto val="1"/>
        <c:lblAlgn val="ctr"/>
        <c:lblOffset val="100"/>
        <c:noMultiLvlLbl val="0"/>
      </c:catAx>
      <c:valAx>
        <c:axId val="346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3468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12700</xdr:rowOff>
    </xdr:from>
    <xdr:to>
      <xdr:col>13</xdr:col>
      <xdr:colOff>622300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DC25C-C635-AC45-844F-5ED043CE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16</xdr:row>
      <xdr:rowOff>6350</xdr:rowOff>
    </xdr:from>
    <xdr:to>
      <xdr:col>19</xdr:col>
      <xdr:colOff>749300</xdr:colOff>
      <xdr:row>29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D5163-732D-E540-BD90-19774B58E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DB18-73E0-C340-8648-0783E9BC5819}">
  <dimension ref="A1:N96"/>
  <sheetViews>
    <sheetView tabSelected="1" workbookViewId="0">
      <selection activeCell="O4" sqref="O4"/>
    </sheetView>
  </sheetViews>
  <sheetFormatPr baseColWidth="10" defaultRowHeight="16" x14ac:dyDescent="0.2"/>
  <sheetData>
    <row r="1" spans="1:10" x14ac:dyDescent="0.2">
      <c r="B1" s="3" t="s">
        <v>0</v>
      </c>
      <c r="C1" s="3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</row>
    <row r="2" spans="1:10" x14ac:dyDescent="0.2">
      <c r="B2" s="4">
        <v>1</v>
      </c>
      <c r="C2" s="4">
        <v>1</v>
      </c>
      <c r="E2" s="5">
        <f>B2-B$8</f>
        <v>-2.5</v>
      </c>
      <c r="F2" s="5">
        <f>C2-C$8</f>
        <v>-1.6666666666666665</v>
      </c>
      <c r="G2" s="5">
        <f>E2*F2</f>
        <v>4.1666666666666661</v>
      </c>
      <c r="H2" s="5">
        <f>E2^2</f>
        <v>6.25</v>
      </c>
      <c r="I2" s="5">
        <f>$B$11+$B$13*B2</f>
        <v>1.8095238095238093</v>
      </c>
      <c r="J2" s="5">
        <f>(I2-C2)^2</f>
        <v>0.6553287981859407</v>
      </c>
    </row>
    <row r="3" spans="1:10" x14ac:dyDescent="0.2">
      <c r="B3" s="4">
        <v>3</v>
      </c>
      <c r="C3" s="4">
        <v>2</v>
      </c>
      <c r="E3" s="5">
        <f t="shared" ref="E3:E7" si="0">B3-B$8</f>
        <v>-0.5</v>
      </c>
      <c r="F3" s="5">
        <f t="shared" ref="F3:F7" si="1">C3-C$8</f>
        <v>-0.66666666666666652</v>
      </c>
      <c r="G3" s="5">
        <f t="shared" ref="G3:G7" si="2">E3*F3</f>
        <v>0.33333333333333326</v>
      </c>
      <c r="H3" s="5">
        <f t="shared" ref="H3:H7" si="3">E3^2</f>
        <v>0.25</v>
      </c>
      <c r="I3" s="5">
        <f t="shared" ref="I3:I7" si="4">$B$11+$B$13*B3</f>
        <v>4.742857142857142</v>
      </c>
      <c r="J3" s="5">
        <f t="shared" ref="J3:J7" si="5">(I3-C3)^2</f>
        <v>7.5232653061224442</v>
      </c>
    </row>
    <row r="4" spans="1:10" x14ac:dyDescent="0.2">
      <c r="B4" s="4">
        <v>2</v>
      </c>
      <c r="C4" s="4">
        <v>3</v>
      </c>
      <c r="E4" s="5">
        <f t="shared" si="0"/>
        <v>-1.5</v>
      </c>
      <c r="F4" s="5">
        <f t="shared" si="1"/>
        <v>0.33333333333333348</v>
      </c>
      <c r="G4" s="5">
        <f t="shared" si="2"/>
        <v>-0.50000000000000022</v>
      </c>
      <c r="H4" s="5">
        <f t="shared" si="3"/>
        <v>2.25</v>
      </c>
      <c r="I4" s="5">
        <f t="shared" si="4"/>
        <v>3.2761904761904761</v>
      </c>
      <c r="J4" s="5">
        <f t="shared" si="5"/>
        <v>7.6281179138321942E-2</v>
      </c>
    </row>
    <row r="5" spans="1:10" x14ac:dyDescent="0.2">
      <c r="B5" s="4">
        <v>4</v>
      </c>
      <c r="C5" s="4">
        <v>3</v>
      </c>
      <c r="E5" s="5">
        <f t="shared" si="0"/>
        <v>0.5</v>
      </c>
      <c r="F5" s="5">
        <f t="shared" si="1"/>
        <v>0.33333333333333348</v>
      </c>
      <c r="G5" s="5">
        <f t="shared" si="2"/>
        <v>0.16666666666666674</v>
      </c>
      <c r="H5" s="5">
        <f t="shared" si="3"/>
        <v>0.25</v>
      </c>
      <c r="I5" s="5">
        <f t="shared" si="4"/>
        <v>6.2095238095238088</v>
      </c>
      <c r="J5" s="5">
        <f t="shared" si="5"/>
        <v>10.301043083900222</v>
      </c>
    </row>
    <row r="6" spans="1:10" x14ac:dyDescent="0.2">
      <c r="B6" s="4">
        <v>6</v>
      </c>
      <c r="C6" s="4">
        <v>2</v>
      </c>
      <c r="E6" s="5">
        <f t="shared" si="0"/>
        <v>2.5</v>
      </c>
      <c r="F6" s="5">
        <f t="shared" si="1"/>
        <v>-0.66666666666666652</v>
      </c>
      <c r="G6" s="5">
        <f t="shared" si="2"/>
        <v>-1.6666666666666663</v>
      </c>
      <c r="H6" s="5">
        <f t="shared" si="3"/>
        <v>6.25</v>
      </c>
      <c r="I6" s="5">
        <f t="shared" si="4"/>
        <v>9.1428571428571423</v>
      </c>
      <c r="J6" s="5">
        <f t="shared" si="5"/>
        <v>51.020408163265301</v>
      </c>
    </row>
    <row r="7" spans="1:10" x14ac:dyDescent="0.2">
      <c r="A7" s="7"/>
      <c r="B7" s="8">
        <v>5</v>
      </c>
      <c r="C7" s="8">
        <v>5</v>
      </c>
      <c r="D7" s="7"/>
      <c r="E7" s="9">
        <f t="shared" si="0"/>
        <v>1.5</v>
      </c>
      <c r="F7" s="9">
        <f t="shared" si="1"/>
        <v>2.3333333333333335</v>
      </c>
      <c r="G7" s="9">
        <f t="shared" si="2"/>
        <v>3.5</v>
      </c>
      <c r="H7" s="9">
        <f t="shared" si="3"/>
        <v>2.25</v>
      </c>
      <c r="I7" s="9">
        <f t="shared" si="4"/>
        <v>7.6761904761904756</v>
      </c>
      <c r="J7" s="9">
        <f t="shared" si="5"/>
        <v>7.1619954648526045</v>
      </c>
    </row>
    <row r="8" spans="1:10" x14ac:dyDescent="0.2">
      <c r="A8" s="1" t="s">
        <v>8</v>
      </c>
      <c r="B8">
        <f>AVERAGE(B2:B7)</f>
        <v>3.5</v>
      </c>
      <c r="C8">
        <f t="shared" ref="C8:J8" si="6">AVERAGE(C2:C7)</f>
        <v>2.6666666666666665</v>
      </c>
      <c r="E8">
        <f t="shared" si="6"/>
        <v>0</v>
      </c>
      <c r="F8">
        <f t="shared" si="6"/>
        <v>0</v>
      </c>
      <c r="G8">
        <f t="shared" si="6"/>
        <v>1</v>
      </c>
      <c r="H8">
        <f t="shared" si="6"/>
        <v>2.9166666666666665</v>
      </c>
      <c r="I8">
        <f t="shared" si="6"/>
        <v>5.4761904761904754</v>
      </c>
      <c r="J8">
        <f t="shared" si="6"/>
        <v>12.789720332577472</v>
      </c>
    </row>
    <row r="9" spans="1:10" x14ac:dyDescent="0.2">
      <c r="A9" s="1" t="s">
        <v>9</v>
      </c>
      <c r="B9">
        <f>SUM(B2:B7)</f>
        <v>21</v>
      </c>
      <c r="C9">
        <f t="shared" ref="C9:I9" si="7">SUM(C2:C7)</f>
        <v>16</v>
      </c>
      <c r="E9">
        <f t="shared" si="7"/>
        <v>0</v>
      </c>
      <c r="F9">
        <f t="shared" si="7"/>
        <v>0</v>
      </c>
      <c r="G9">
        <f t="shared" si="7"/>
        <v>6</v>
      </c>
      <c r="H9">
        <f t="shared" si="7"/>
        <v>17.5</v>
      </c>
      <c r="I9">
        <f t="shared" si="7"/>
        <v>32.857142857142854</v>
      </c>
      <c r="J9">
        <f>SUM(J2:J7)</f>
        <v>76.73832199546483</v>
      </c>
    </row>
    <row r="10" spans="1:10" x14ac:dyDescent="0.2">
      <c r="A10" s="1"/>
    </row>
    <row r="11" spans="1:10" x14ac:dyDescent="0.2">
      <c r="A11" s="1" t="s">
        <v>10</v>
      </c>
      <c r="B11">
        <f>G9/H9</f>
        <v>0.34285714285714286</v>
      </c>
      <c r="D11" s="1" t="s">
        <v>13</v>
      </c>
      <c r="E11">
        <f>SQRT(J9/COUNT(B2:B7))</f>
        <v>3.5762718482488816</v>
      </c>
    </row>
    <row r="12" spans="1:10" x14ac:dyDescent="0.2">
      <c r="A12" s="1" t="s">
        <v>12</v>
      </c>
      <c r="B12">
        <f>PEARSON(C2:C7,B2:B7)*(STDEV(C2:C7)/STDEV(B2:B7))</f>
        <v>0.34285714285714292</v>
      </c>
    </row>
    <row r="13" spans="1:10" x14ac:dyDescent="0.2">
      <c r="A13" s="1" t="s">
        <v>11</v>
      </c>
      <c r="B13">
        <f>C8-B11*B8</f>
        <v>1.4666666666666666</v>
      </c>
    </row>
    <row r="14" spans="1:10" x14ac:dyDescent="0.2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">
      <c r="B15" s="2" t="s">
        <v>0</v>
      </c>
      <c r="C15" s="2" t="s">
        <v>1</v>
      </c>
      <c r="F15" t="s">
        <v>14</v>
      </c>
      <c r="I15" t="s">
        <v>17</v>
      </c>
      <c r="J15">
        <v>0.01</v>
      </c>
    </row>
    <row r="16" spans="1:10" x14ac:dyDescent="0.2">
      <c r="B16" s="4">
        <v>0</v>
      </c>
      <c r="C16" s="4">
        <f>$B$11+$B$13*B16</f>
        <v>0.34285714285714286</v>
      </c>
    </row>
    <row r="17" spans="2:14" x14ac:dyDescent="0.2">
      <c r="B17" s="4">
        <v>0.1</v>
      </c>
      <c r="C17" s="4">
        <f t="shared" ref="C17:C80" si="8">$B$11+$B$13*B17</f>
        <v>0.48952380952380953</v>
      </c>
      <c r="F17" t="s">
        <v>15</v>
      </c>
      <c r="G17" t="s">
        <v>10</v>
      </c>
      <c r="H17" t="s">
        <v>11</v>
      </c>
      <c r="I17" t="s">
        <v>0</v>
      </c>
      <c r="J17" t="s">
        <v>1</v>
      </c>
      <c r="K17" t="s">
        <v>18</v>
      </c>
      <c r="L17" t="s">
        <v>16</v>
      </c>
      <c r="M17" t="s">
        <v>19</v>
      </c>
      <c r="N17" t="s">
        <v>13</v>
      </c>
    </row>
    <row r="18" spans="2:14" x14ac:dyDescent="0.2">
      <c r="B18" s="4">
        <v>0.2</v>
      </c>
      <c r="C18" s="4">
        <f t="shared" si="8"/>
        <v>0.6361904761904762</v>
      </c>
      <c r="F18">
        <v>1</v>
      </c>
      <c r="G18">
        <v>0</v>
      </c>
      <c r="H18">
        <v>0</v>
      </c>
      <c r="I18" s="10">
        <v>1</v>
      </c>
      <c r="J18" s="10">
        <v>1</v>
      </c>
      <c r="K18">
        <f>G18+H18*I18</f>
        <v>0</v>
      </c>
      <c r="L18">
        <f>K18-J18</f>
        <v>-1</v>
      </c>
      <c r="M18">
        <f>L18^2</f>
        <v>1</v>
      </c>
      <c r="N18">
        <f>SQRT(SUM(M18:M95)/COUNT(B18:B95))</f>
        <v>1.5386846905996732</v>
      </c>
    </row>
    <row r="19" spans="2:14" x14ac:dyDescent="0.2">
      <c r="B19" s="4">
        <v>0.3</v>
      </c>
      <c r="C19" s="4">
        <f t="shared" si="8"/>
        <v>0.78285714285714281</v>
      </c>
      <c r="F19">
        <v>2</v>
      </c>
      <c r="G19">
        <f>$G18-$J$15*L18</f>
        <v>0.01</v>
      </c>
      <c r="H19">
        <f>H18-$J$15*L18</f>
        <v>0.01</v>
      </c>
      <c r="I19" s="10">
        <v>3</v>
      </c>
      <c r="J19" s="10">
        <v>2</v>
      </c>
      <c r="K19">
        <f t="shared" ref="K19:K40" si="9">G19+H19*I19</f>
        <v>0.04</v>
      </c>
      <c r="L19">
        <f t="shared" ref="L19:L40" si="10">K19-J19</f>
        <v>-1.96</v>
      </c>
      <c r="M19">
        <f t="shared" ref="M19:M82" si="11">L19^2</f>
        <v>3.8415999999999997</v>
      </c>
    </row>
    <row r="20" spans="2:14" x14ac:dyDescent="0.2">
      <c r="B20" s="4">
        <v>0.4</v>
      </c>
      <c r="C20" s="4">
        <f t="shared" si="8"/>
        <v>0.92952380952380953</v>
      </c>
      <c r="F20">
        <v>3</v>
      </c>
      <c r="G20">
        <f t="shared" ref="G20:G41" si="12">$G19-$J$15*L19</f>
        <v>2.9600000000000001E-2</v>
      </c>
      <c r="H20">
        <f t="shared" ref="H20:H41" si="13">H19-$J$15*L19</f>
        <v>2.9600000000000001E-2</v>
      </c>
      <c r="I20" s="10">
        <v>2</v>
      </c>
      <c r="J20" s="10">
        <v>3</v>
      </c>
      <c r="K20">
        <f t="shared" si="9"/>
        <v>8.8800000000000004E-2</v>
      </c>
      <c r="L20">
        <f t="shared" si="10"/>
        <v>-2.9112</v>
      </c>
      <c r="M20">
        <f t="shared" si="11"/>
        <v>8.4750854400000009</v>
      </c>
    </row>
    <row r="21" spans="2:14" x14ac:dyDescent="0.2">
      <c r="B21" s="4">
        <v>0.5</v>
      </c>
      <c r="C21" s="4">
        <f t="shared" si="8"/>
        <v>1.0761904761904761</v>
      </c>
      <c r="F21">
        <v>4</v>
      </c>
      <c r="G21">
        <f t="shared" si="12"/>
        <v>5.8712E-2</v>
      </c>
      <c r="H21">
        <f t="shared" si="13"/>
        <v>5.8712E-2</v>
      </c>
      <c r="I21" s="10">
        <v>4</v>
      </c>
      <c r="J21" s="10">
        <v>3</v>
      </c>
      <c r="K21">
        <f t="shared" si="9"/>
        <v>0.29355999999999999</v>
      </c>
      <c r="L21">
        <f t="shared" si="10"/>
        <v>-2.7064400000000002</v>
      </c>
      <c r="M21">
        <f t="shared" si="11"/>
        <v>7.3248174736000013</v>
      </c>
    </row>
    <row r="22" spans="2:14" x14ac:dyDescent="0.2">
      <c r="B22" s="4">
        <v>0.6</v>
      </c>
      <c r="C22" s="4">
        <f t="shared" si="8"/>
        <v>1.2228571428571429</v>
      </c>
      <c r="F22">
        <v>5</v>
      </c>
      <c r="G22">
        <f t="shared" si="12"/>
        <v>8.5776400000000003E-2</v>
      </c>
      <c r="H22">
        <f t="shared" si="13"/>
        <v>8.5776400000000003E-2</v>
      </c>
      <c r="I22" s="10">
        <v>6</v>
      </c>
      <c r="J22" s="10">
        <v>2</v>
      </c>
      <c r="K22">
        <f t="shared" si="9"/>
        <v>0.60043480000000005</v>
      </c>
      <c r="L22">
        <f t="shared" si="10"/>
        <v>-1.3995652000000001</v>
      </c>
      <c r="M22">
        <f t="shared" si="11"/>
        <v>1.9587827490510401</v>
      </c>
    </row>
    <row r="23" spans="2:14" x14ac:dyDescent="0.2">
      <c r="B23" s="4">
        <v>0.7</v>
      </c>
      <c r="C23" s="4">
        <f t="shared" si="8"/>
        <v>1.3695238095238094</v>
      </c>
      <c r="F23">
        <v>6</v>
      </c>
      <c r="G23">
        <f t="shared" si="12"/>
        <v>9.9772052E-2</v>
      </c>
      <c r="H23">
        <f t="shared" si="13"/>
        <v>9.9772052E-2</v>
      </c>
      <c r="I23" s="8">
        <v>5</v>
      </c>
      <c r="J23" s="8">
        <v>5</v>
      </c>
      <c r="K23">
        <f t="shared" si="9"/>
        <v>0.598632312</v>
      </c>
      <c r="L23">
        <f t="shared" si="10"/>
        <v>-4.4013676879999997</v>
      </c>
      <c r="M23">
        <f t="shared" si="11"/>
        <v>19.372037524970462</v>
      </c>
    </row>
    <row r="24" spans="2:14" x14ac:dyDescent="0.2">
      <c r="B24" s="4">
        <v>0.8</v>
      </c>
      <c r="C24" s="4">
        <f t="shared" si="8"/>
        <v>1.5161904761904763</v>
      </c>
      <c r="F24">
        <v>7</v>
      </c>
      <c r="G24">
        <f t="shared" si="12"/>
        <v>0.14378572887999999</v>
      </c>
      <c r="H24">
        <f t="shared" si="13"/>
        <v>0.14378572887999999</v>
      </c>
      <c r="I24" s="10">
        <v>1</v>
      </c>
      <c r="J24" s="10">
        <v>1</v>
      </c>
      <c r="K24">
        <f t="shared" si="9"/>
        <v>0.28757145775999998</v>
      </c>
      <c r="L24">
        <f t="shared" si="10"/>
        <v>-0.71242854224000007</v>
      </c>
      <c r="M24">
        <f t="shared" si="11"/>
        <v>0.50755442779821158</v>
      </c>
    </row>
    <row r="25" spans="2:14" x14ac:dyDescent="0.2">
      <c r="B25" s="4">
        <v>0.9</v>
      </c>
      <c r="C25" s="4">
        <f t="shared" si="8"/>
        <v>1.6628571428571428</v>
      </c>
      <c r="F25">
        <v>8</v>
      </c>
      <c r="G25">
        <f t="shared" si="12"/>
        <v>0.1509100143024</v>
      </c>
      <c r="H25">
        <f t="shared" si="13"/>
        <v>0.1509100143024</v>
      </c>
      <c r="I25" s="10">
        <v>3</v>
      </c>
      <c r="J25" s="10">
        <v>2</v>
      </c>
      <c r="K25">
        <f t="shared" si="9"/>
        <v>0.60364005720960001</v>
      </c>
      <c r="L25">
        <f t="shared" si="10"/>
        <v>-1.3963599427903999</v>
      </c>
      <c r="M25">
        <f t="shared" si="11"/>
        <v>1.9498210898296089</v>
      </c>
    </row>
    <row r="26" spans="2:14" x14ac:dyDescent="0.2">
      <c r="B26" s="4">
        <v>1</v>
      </c>
      <c r="C26" s="4">
        <f t="shared" si="8"/>
        <v>1.8095238095238093</v>
      </c>
      <c r="F26">
        <v>9</v>
      </c>
      <c r="G26">
        <f t="shared" si="12"/>
        <v>0.16487361373030401</v>
      </c>
      <c r="H26">
        <f t="shared" si="13"/>
        <v>0.16487361373030401</v>
      </c>
      <c r="I26" s="10">
        <v>2</v>
      </c>
      <c r="J26" s="10">
        <v>3</v>
      </c>
      <c r="K26">
        <f t="shared" si="9"/>
        <v>0.49462084119091204</v>
      </c>
      <c r="L26">
        <f t="shared" si="10"/>
        <v>-2.5053791588090881</v>
      </c>
      <c r="M26">
        <f t="shared" si="11"/>
        <v>6.276924729394934</v>
      </c>
    </row>
    <row r="27" spans="2:14" x14ac:dyDescent="0.2">
      <c r="B27" s="4">
        <v>1.1000000000000001</v>
      </c>
      <c r="C27" s="4">
        <f t="shared" si="8"/>
        <v>1.9561904761904763</v>
      </c>
      <c r="F27">
        <v>10</v>
      </c>
      <c r="G27">
        <f t="shared" si="12"/>
        <v>0.18992740531839489</v>
      </c>
      <c r="H27">
        <f t="shared" si="13"/>
        <v>0.18992740531839489</v>
      </c>
      <c r="I27" s="10">
        <v>4</v>
      </c>
      <c r="J27" s="10">
        <v>3</v>
      </c>
      <c r="K27">
        <f t="shared" si="9"/>
        <v>0.94963702659197446</v>
      </c>
      <c r="L27">
        <f t="shared" si="10"/>
        <v>-2.0503629734080255</v>
      </c>
      <c r="M27">
        <f t="shared" si="11"/>
        <v>4.2039883227225996</v>
      </c>
    </row>
    <row r="28" spans="2:14" x14ac:dyDescent="0.2">
      <c r="B28" s="4">
        <v>1.2</v>
      </c>
      <c r="C28" s="4">
        <f t="shared" si="8"/>
        <v>2.1028571428571428</v>
      </c>
      <c r="F28">
        <v>11</v>
      </c>
      <c r="G28">
        <f t="shared" si="12"/>
        <v>0.21043103505247515</v>
      </c>
      <c r="H28">
        <f t="shared" si="13"/>
        <v>0.21043103505247515</v>
      </c>
      <c r="I28" s="10">
        <v>6</v>
      </c>
      <c r="J28" s="10">
        <v>2</v>
      </c>
      <c r="K28">
        <f t="shared" si="9"/>
        <v>1.473017245367326</v>
      </c>
      <c r="L28">
        <f t="shared" si="10"/>
        <v>-0.52698275463267397</v>
      </c>
      <c r="M28">
        <f t="shared" si="11"/>
        <v>0.27771082368024108</v>
      </c>
    </row>
    <row r="29" spans="2:14" x14ac:dyDescent="0.2">
      <c r="B29" s="4">
        <v>1.3</v>
      </c>
      <c r="C29" s="4">
        <f t="shared" si="8"/>
        <v>2.2495238095238093</v>
      </c>
      <c r="F29">
        <v>12</v>
      </c>
      <c r="G29">
        <f t="shared" si="12"/>
        <v>0.21570086259880189</v>
      </c>
      <c r="H29">
        <f t="shared" si="13"/>
        <v>0.21570086259880189</v>
      </c>
      <c r="I29" s="8">
        <v>5</v>
      </c>
      <c r="J29" s="8">
        <v>5</v>
      </c>
      <c r="K29">
        <f t="shared" si="9"/>
        <v>1.2942051755928115</v>
      </c>
      <c r="L29">
        <f t="shared" si="10"/>
        <v>-3.7057948244071888</v>
      </c>
      <c r="M29">
        <f t="shared" si="11"/>
        <v>13.732915280603107</v>
      </c>
    </row>
    <row r="30" spans="2:14" x14ac:dyDescent="0.2">
      <c r="B30" s="4">
        <v>1.4</v>
      </c>
      <c r="C30" s="4">
        <f t="shared" si="8"/>
        <v>2.3961904761904762</v>
      </c>
      <c r="F30">
        <v>13</v>
      </c>
      <c r="G30">
        <f t="shared" si="12"/>
        <v>0.25275881084287377</v>
      </c>
      <c r="H30">
        <f t="shared" si="13"/>
        <v>0.25275881084287377</v>
      </c>
      <c r="I30" s="10">
        <v>1</v>
      </c>
      <c r="J30" s="10">
        <v>1</v>
      </c>
      <c r="K30">
        <f t="shared" si="9"/>
        <v>0.50551762168574754</v>
      </c>
      <c r="L30">
        <f t="shared" si="10"/>
        <v>-0.49448237831425246</v>
      </c>
      <c r="M30">
        <f t="shared" si="11"/>
        <v>0.24451282246331948</v>
      </c>
    </row>
    <row r="31" spans="2:14" x14ac:dyDescent="0.2">
      <c r="B31" s="4">
        <v>1.5</v>
      </c>
      <c r="C31" s="4">
        <f t="shared" si="8"/>
        <v>2.5428571428571427</v>
      </c>
      <c r="F31">
        <v>14</v>
      </c>
      <c r="G31">
        <f t="shared" si="12"/>
        <v>0.25770363462601631</v>
      </c>
      <c r="H31">
        <f t="shared" si="13"/>
        <v>0.25770363462601631</v>
      </c>
      <c r="I31" s="10">
        <v>3</v>
      </c>
      <c r="J31" s="10">
        <v>2</v>
      </c>
      <c r="K31">
        <f t="shared" si="9"/>
        <v>1.0308145385040652</v>
      </c>
      <c r="L31">
        <f t="shared" si="10"/>
        <v>-0.96918546149593476</v>
      </c>
      <c r="M31">
        <f t="shared" si="11"/>
        <v>0.93932045877508807</v>
      </c>
    </row>
    <row r="32" spans="2:14" x14ac:dyDescent="0.2">
      <c r="B32" s="4">
        <v>1.6</v>
      </c>
      <c r="C32" s="4">
        <f t="shared" si="8"/>
        <v>2.6895238095238096</v>
      </c>
      <c r="F32">
        <v>15</v>
      </c>
      <c r="G32">
        <f t="shared" si="12"/>
        <v>0.26739548924097567</v>
      </c>
      <c r="H32">
        <f t="shared" si="13"/>
        <v>0.26739548924097567</v>
      </c>
      <c r="I32" s="10">
        <v>2</v>
      </c>
      <c r="J32" s="10">
        <v>3</v>
      </c>
      <c r="K32">
        <f t="shared" si="9"/>
        <v>0.80218646772292701</v>
      </c>
      <c r="L32">
        <f t="shared" si="10"/>
        <v>-2.1978135322770731</v>
      </c>
      <c r="M32">
        <f t="shared" si="11"/>
        <v>4.8303843226602252</v>
      </c>
    </row>
    <row r="33" spans="2:13" x14ac:dyDescent="0.2">
      <c r="B33" s="4">
        <v>1.7</v>
      </c>
      <c r="C33" s="4">
        <f t="shared" si="8"/>
        <v>2.8361904761904762</v>
      </c>
      <c r="F33">
        <v>16</v>
      </c>
      <c r="G33">
        <f t="shared" si="12"/>
        <v>0.28937362456374638</v>
      </c>
      <c r="H33">
        <f t="shared" si="13"/>
        <v>0.28937362456374638</v>
      </c>
      <c r="I33" s="10">
        <v>4</v>
      </c>
      <c r="J33" s="10">
        <v>3</v>
      </c>
      <c r="K33">
        <f t="shared" si="9"/>
        <v>1.4468681228187319</v>
      </c>
      <c r="L33">
        <f t="shared" si="10"/>
        <v>-1.5531318771812681</v>
      </c>
      <c r="M33">
        <f t="shared" si="11"/>
        <v>2.4122186279166096</v>
      </c>
    </row>
    <row r="34" spans="2:13" x14ac:dyDescent="0.2">
      <c r="B34" s="4">
        <v>1.8</v>
      </c>
      <c r="C34" s="4">
        <f t="shared" si="8"/>
        <v>2.9828571428571427</v>
      </c>
      <c r="F34">
        <v>17</v>
      </c>
      <c r="G34">
        <f t="shared" si="12"/>
        <v>0.30490494333555906</v>
      </c>
      <c r="H34">
        <f t="shared" si="13"/>
        <v>0.30490494333555906</v>
      </c>
      <c r="I34" s="10">
        <v>6</v>
      </c>
      <c r="J34" s="10">
        <v>2</v>
      </c>
      <c r="K34">
        <f t="shared" si="9"/>
        <v>2.1343346033489135</v>
      </c>
      <c r="L34">
        <f t="shared" si="10"/>
        <v>0.13433460334891345</v>
      </c>
      <c r="M34">
        <f t="shared" si="11"/>
        <v>1.804578565690991E-2</v>
      </c>
    </row>
    <row r="35" spans="2:13" x14ac:dyDescent="0.2">
      <c r="B35" s="4">
        <v>1.9</v>
      </c>
      <c r="C35" s="4">
        <f t="shared" si="8"/>
        <v>3.1295238095238092</v>
      </c>
      <c r="F35">
        <v>18</v>
      </c>
      <c r="G35">
        <f t="shared" si="12"/>
        <v>0.30356159730206994</v>
      </c>
      <c r="H35">
        <f t="shared" si="13"/>
        <v>0.30356159730206994</v>
      </c>
      <c r="I35" s="8">
        <v>5</v>
      </c>
      <c r="J35" s="8">
        <v>5</v>
      </c>
      <c r="K35">
        <f t="shared" si="9"/>
        <v>1.8213695838124198</v>
      </c>
      <c r="L35">
        <f t="shared" si="10"/>
        <v>-3.1786304161875805</v>
      </c>
      <c r="M35">
        <f t="shared" si="11"/>
        <v>10.10369132271283</v>
      </c>
    </row>
    <row r="36" spans="2:13" x14ac:dyDescent="0.2">
      <c r="B36" s="4">
        <v>2</v>
      </c>
      <c r="C36" s="4">
        <f t="shared" si="8"/>
        <v>3.2761904761904761</v>
      </c>
      <c r="F36">
        <v>19</v>
      </c>
      <c r="G36">
        <f t="shared" si="12"/>
        <v>0.33534790146394577</v>
      </c>
      <c r="H36">
        <f t="shared" si="13"/>
        <v>0.33534790146394577</v>
      </c>
      <c r="I36" s="10">
        <v>1</v>
      </c>
      <c r="J36" s="10">
        <v>1</v>
      </c>
      <c r="K36">
        <f t="shared" si="9"/>
        <v>0.67069580292789155</v>
      </c>
      <c r="L36">
        <f t="shared" si="10"/>
        <v>-0.32930419707210845</v>
      </c>
      <c r="M36">
        <f t="shared" si="11"/>
        <v>0.10844125420930605</v>
      </c>
    </row>
    <row r="37" spans="2:13" x14ac:dyDescent="0.2">
      <c r="B37" s="4">
        <v>2.1</v>
      </c>
      <c r="C37" s="4">
        <f t="shared" si="8"/>
        <v>3.422857142857143</v>
      </c>
      <c r="F37">
        <v>20</v>
      </c>
      <c r="G37">
        <f t="shared" si="12"/>
        <v>0.33864094343466689</v>
      </c>
      <c r="H37">
        <f t="shared" si="13"/>
        <v>0.33864094343466689</v>
      </c>
      <c r="I37" s="10">
        <v>3</v>
      </c>
      <c r="J37" s="10">
        <v>2</v>
      </c>
      <c r="K37">
        <f t="shared" si="9"/>
        <v>1.3545637737386675</v>
      </c>
      <c r="L37">
        <f t="shared" si="10"/>
        <v>-0.64543622626133246</v>
      </c>
      <c r="M37">
        <f t="shared" si="11"/>
        <v>0.41658792217046997</v>
      </c>
    </row>
    <row r="38" spans="2:13" x14ac:dyDescent="0.2">
      <c r="B38" s="4">
        <v>2.2000000000000002</v>
      </c>
      <c r="C38" s="4">
        <f t="shared" si="8"/>
        <v>3.5695238095238095</v>
      </c>
      <c r="F38">
        <v>21</v>
      </c>
      <c r="G38">
        <f t="shared" si="12"/>
        <v>0.3450953056972802</v>
      </c>
      <c r="H38">
        <f t="shared" si="13"/>
        <v>0.3450953056972802</v>
      </c>
      <c r="I38" s="10">
        <v>2</v>
      </c>
      <c r="J38" s="10">
        <v>3</v>
      </c>
      <c r="K38">
        <f t="shared" si="9"/>
        <v>1.0352859170918407</v>
      </c>
      <c r="L38">
        <f t="shared" si="10"/>
        <v>-1.9647140829081593</v>
      </c>
      <c r="M38">
        <f t="shared" si="11"/>
        <v>3.8601014275776495</v>
      </c>
    </row>
    <row r="39" spans="2:13" x14ac:dyDescent="0.2">
      <c r="B39" s="4">
        <v>2.2999999999999998</v>
      </c>
      <c r="C39" s="4">
        <f t="shared" si="8"/>
        <v>3.7161904761904756</v>
      </c>
      <c r="F39">
        <v>22</v>
      </c>
      <c r="G39">
        <f t="shared" si="12"/>
        <v>0.36474244652636179</v>
      </c>
      <c r="H39">
        <f t="shared" si="13"/>
        <v>0.36474244652636179</v>
      </c>
      <c r="I39" s="10">
        <v>4</v>
      </c>
      <c r="J39" s="10">
        <v>3</v>
      </c>
      <c r="K39">
        <f t="shared" si="9"/>
        <v>1.8237122326318089</v>
      </c>
      <c r="L39">
        <f t="shared" si="10"/>
        <v>-1.1762877673681911</v>
      </c>
      <c r="M39">
        <f t="shared" si="11"/>
        <v>1.3836529116600436</v>
      </c>
    </row>
    <row r="40" spans="2:13" x14ac:dyDescent="0.2">
      <c r="B40" s="4">
        <v>2.4</v>
      </c>
      <c r="C40" s="4">
        <f t="shared" si="8"/>
        <v>3.8628571428571425</v>
      </c>
      <c r="F40">
        <v>23</v>
      </c>
      <c r="G40">
        <f t="shared" si="12"/>
        <v>0.37650532420004368</v>
      </c>
      <c r="H40">
        <f t="shared" si="13"/>
        <v>0.37650532420004368</v>
      </c>
      <c r="I40" s="10">
        <v>6</v>
      </c>
      <c r="J40" s="10">
        <v>2</v>
      </c>
      <c r="K40">
        <f t="shared" si="9"/>
        <v>2.6355372694003059</v>
      </c>
      <c r="L40">
        <f t="shared" si="10"/>
        <v>0.63553726940030586</v>
      </c>
      <c r="M40">
        <f t="shared" si="11"/>
        <v>0.40390762079679693</v>
      </c>
    </row>
    <row r="41" spans="2:13" x14ac:dyDescent="0.2">
      <c r="B41" s="4">
        <v>2.5</v>
      </c>
      <c r="C41" s="4">
        <f t="shared" si="8"/>
        <v>4.0095238095238095</v>
      </c>
      <c r="F41">
        <v>24</v>
      </c>
      <c r="G41">
        <f t="shared" si="12"/>
        <v>0.37014995150604063</v>
      </c>
      <c r="H41">
        <f t="shared" si="13"/>
        <v>0.37014995150604063</v>
      </c>
      <c r="I41" s="8">
        <v>5</v>
      </c>
      <c r="J41" s="8">
        <v>5</v>
      </c>
      <c r="K41">
        <f t="shared" ref="K41" si="14">G41+H41*I41</f>
        <v>2.2208997090362437</v>
      </c>
      <c r="L41">
        <f t="shared" ref="L41" si="15">K41-J41</f>
        <v>-2.7791002909637563</v>
      </c>
      <c r="M41">
        <f t="shared" si="11"/>
        <v>7.7233984272348355</v>
      </c>
    </row>
    <row r="42" spans="2:13" x14ac:dyDescent="0.2">
      <c r="B42" s="4">
        <v>2.6</v>
      </c>
      <c r="C42" s="4">
        <f t="shared" si="8"/>
        <v>4.156190476190476</v>
      </c>
      <c r="F42">
        <v>25</v>
      </c>
      <c r="G42">
        <f t="shared" ref="G42:G53" si="16">$G41-$J$15*L41</f>
        <v>0.39794095441567817</v>
      </c>
      <c r="H42">
        <f t="shared" ref="H42:H53" si="17">H41-$J$15*L41</f>
        <v>0.39794095441567817</v>
      </c>
      <c r="I42" s="10">
        <v>1</v>
      </c>
      <c r="J42" s="10">
        <v>1</v>
      </c>
      <c r="K42">
        <f t="shared" ref="K42:K53" si="18">G42+H42*I42</f>
        <v>0.79588190883135634</v>
      </c>
      <c r="L42">
        <f t="shared" ref="L42:L53" si="19">K42-J42</f>
        <v>-0.20411809116864366</v>
      </c>
      <c r="M42">
        <f t="shared" si="11"/>
        <v>4.1664195142330725E-2</v>
      </c>
    </row>
    <row r="43" spans="2:13" x14ac:dyDescent="0.2">
      <c r="B43" s="4">
        <v>2.7</v>
      </c>
      <c r="C43" s="4">
        <f t="shared" si="8"/>
        <v>4.3028571428571425</v>
      </c>
      <c r="F43">
        <v>26</v>
      </c>
      <c r="G43">
        <f t="shared" si="16"/>
        <v>0.3999821353273646</v>
      </c>
      <c r="H43">
        <f t="shared" si="17"/>
        <v>0.3999821353273646</v>
      </c>
      <c r="I43" s="10">
        <v>3</v>
      </c>
      <c r="J43" s="10">
        <v>2</v>
      </c>
      <c r="K43">
        <f t="shared" si="18"/>
        <v>1.5999285413094584</v>
      </c>
      <c r="L43">
        <f t="shared" si="19"/>
        <v>-0.40007145869054161</v>
      </c>
      <c r="M43">
        <f t="shared" si="11"/>
        <v>0.16005717205877776</v>
      </c>
    </row>
    <row r="44" spans="2:13" x14ac:dyDescent="0.2">
      <c r="B44" s="4">
        <v>2.8</v>
      </c>
      <c r="C44" s="4">
        <f t="shared" si="8"/>
        <v>4.449523809523809</v>
      </c>
      <c r="F44">
        <v>27</v>
      </c>
      <c r="G44">
        <f t="shared" si="16"/>
        <v>0.40398284991427003</v>
      </c>
      <c r="H44">
        <f t="shared" si="17"/>
        <v>0.40398284991427003</v>
      </c>
      <c r="I44" s="10">
        <v>2</v>
      </c>
      <c r="J44" s="10">
        <v>3</v>
      </c>
      <c r="K44">
        <f t="shared" si="18"/>
        <v>1.21194854974281</v>
      </c>
      <c r="L44">
        <f t="shared" si="19"/>
        <v>-1.78805145025719</v>
      </c>
      <c r="M44">
        <f t="shared" si="11"/>
        <v>3.1971279887668405</v>
      </c>
    </row>
    <row r="45" spans="2:13" x14ac:dyDescent="0.2">
      <c r="B45" s="4">
        <v>2.9</v>
      </c>
      <c r="C45" s="4">
        <f t="shared" si="8"/>
        <v>4.5961904761904755</v>
      </c>
      <c r="F45">
        <v>28</v>
      </c>
      <c r="G45">
        <f t="shared" si="16"/>
        <v>0.42186336441684191</v>
      </c>
      <c r="H45">
        <f t="shared" si="17"/>
        <v>0.42186336441684191</v>
      </c>
      <c r="I45" s="10">
        <v>4</v>
      </c>
      <c r="J45" s="10">
        <v>3</v>
      </c>
      <c r="K45">
        <f t="shared" si="18"/>
        <v>2.1093168220842093</v>
      </c>
      <c r="L45">
        <f t="shared" si="19"/>
        <v>-0.89068317791579066</v>
      </c>
      <c r="M45">
        <f t="shared" si="11"/>
        <v>0.79331652342217196</v>
      </c>
    </row>
    <row r="46" spans="2:13" x14ac:dyDescent="0.2">
      <c r="B46" s="4">
        <v>3</v>
      </c>
      <c r="C46" s="4">
        <f t="shared" si="8"/>
        <v>4.742857142857142</v>
      </c>
      <c r="F46">
        <v>29</v>
      </c>
      <c r="G46">
        <f t="shared" si="16"/>
        <v>0.43077019619599982</v>
      </c>
      <c r="H46">
        <f t="shared" si="17"/>
        <v>0.43077019619599982</v>
      </c>
      <c r="I46" s="10">
        <v>6</v>
      </c>
      <c r="J46" s="10">
        <v>2</v>
      </c>
      <c r="K46">
        <f t="shared" si="18"/>
        <v>3.0153913733719988</v>
      </c>
      <c r="L46">
        <f t="shared" si="19"/>
        <v>1.0153913733719988</v>
      </c>
      <c r="M46">
        <f t="shared" si="11"/>
        <v>1.0310196411182739</v>
      </c>
    </row>
    <row r="47" spans="2:13" x14ac:dyDescent="0.2">
      <c r="B47" s="4">
        <v>3.1</v>
      </c>
      <c r="C47" s="4">
        <f t="shared" si="8"/>
        <v>4.8895238095238094</v>
      </c>
      <c r="F47">
        <v>30</v>
      </c>
      <c r="G47">
        <f t="shared" si="16"/>
        <v>0.42061628246227983</v>
      </c>
      <c r="H47">
        <f t="shared" si="17"/>
        <v>0.42061628246227983</v>
      </c>
      <c r="I47" s="8">
        <v>5</v>
      </c>
      <c r="J47" s="8">
        <v>5</v>
      </c>
      <c r="K47">
        <f t="shared" si="18"/>
        <v>2.5236976947736789</v>
      </c>
      <c r="L47">
        <f t="shared" si="19"/>
        <v>-2.4763023052263211</v>
      </c>
      <c r="M47">
        <f t="shared" si="11"/>
        <v>6.1320731068691918</v>
      </c>
    </row>
    <row r="48" spans="2:13" x14ac:dyDescent="0.2">
      <c r="B48" s="4">
        <v>3.2</v>
      </c>
      <c r="C48" s="4">
        <f t="shared" si="8"/>
        <v>5.0361904761904759</v>
      </c>
      <c r="F48">
        <v>31</v>
      </c>
      <c r="G48">
        <f t="shared" si="16"/>
        <v>0.44537930551454302</v>
      </c>
      <c r="H48">
        <f t="shared" si="17"/>
        <v>0.44537930551454302</v>
      </c>
      <c r="I48" s="10">
        <v>1</v>
      </c>
      <c r="J48" s="10">
        <v>1</v>
      </c>
      <c r="K48">
        <f t="shared" si="18"/>
        <v>0.89075861102908604</v>
      </c>
      <c r="L48">
        <f t="shared" si="19"/>
        <v>-0.10924138897091396</v>
      </c>
      <c r="M48">
        <f t="shared" si="11"/>
        <v>1.1933681064294521E-2</v>
      </c>
    </row>
    <row r="49" spans="2:13" x14ac:dyDescent="0.2">
      <c r="B49" s="4">
        <v>3.3</v>
      </c>
      <c r="C49" s="4">
        <f t="shared" si="8"/>
        <v>5.1828571428571415</v>
      </c>
      <c r="F49">
        <v>32</v>
      </c>
      <c r="G49">
        <f t="shared" si="16"/>
        <v>0.44647171940425218</v>
      </c>
      <c r="H49">
        <f t="shared" si="17"/>
        <v>0.44647171940425218</v>
      </c>
      <c r="I49" s="10">
        <v>3</v>
      </c>
      <c r="J49" s="10">
        <v>2</v>
      </c>
      <c r="K49">
        <f t="shared" si="18"/>
        <v>1.7858868776170087</v>
      </c>
      <c r="L49">
        <f t="shared" si="19"/>
        <v>-0.21411312238299129</v>
      </c>
      <c r="M49">
        <f t="shared" si="11"/>
        <v>4.5844429176593808E-2</v>
      </c>
    </row>
    <row r="50" spans="2:13" x14ac:dyDescent="0.2">
      <c r="B50" s="4">
        <v>3.4</v>
      </c>
      <c r="C50" s="4">
        <f t="shared" si="8"/>
        <v>5.3295238095238089</v>
      </c>
      <c r="F50">
        <v>33</v>
      </c>
      <c r="G50">
        <f t="shared" si="16"/>
        <v>0.44861285062808209</v>
      </c>
      <c r="H50">
        <f t="shared" si="17"/>
        <v>0.44861285062808209</v>
      </c>
      <c r="I50" s="10">
        <v>2</v>
      </c>
      <c r="J50" s="10">
        <v>3</v>
      </c>
      <c r="K50">
        <f t="shared" si="18"/>
        <v>1.3458385518842464</v>
      </c>
      <c r="L50">
        <f t="shared" si="19"/>
        <v>-1.6541614481157536</v>
      </c>
      <c r="M50">
        <f t="shared" si="11"/>
        <v>2.736250096432407</v>
      </c>
    </row>
    <row r="51" spans="2:13" x14ac:dyDescent="0.2">
      <c r="B51" s="4">
        <v>3.5</v>
      </c>
      <c r="C51" s="4">
        <f t="shared" si="8"/>
        <v>5.4761904761904754</v>
      </c>
      <c r="F51">
        <v>34</v>
      </c>
      <c r="G51">
        <f t="shared" si="16"/>
        <v>0.46515446510923963</v>
      </c>
      <c r="H51">
        <f t="shared" si="17"/>
        <v>0.46515446510923963</v>
      </c>
      <c r="I51" s="10">
        <v>4</v>
      </c>
      <c r="J51" s="10">
        <v>3</v>
      </c>
      <c r="K51">
        <f t="shared" si="18"/>
        <v>2.3257723255461982</v>
      </c>
      <c r="L51">
        <f t="shared" si="19"/>
        <v>-0.67422767445380183</v>
      </c>
      <c r="M51">
        <f t="shared" si="11"/>
        <v>0.45458295699938178</v>
      </c>
    </row>
    <row r="52" spans="2:13" x14ac:dyDescent="0.2">
      <c r="B52" s="4">
        <v>3.6</v>
      </c>
      <c r="C52" s="4">
        <f t="shared" si="8"/>
        <v>5.6228571428571419</v>
      </c>
      <c r="F52">
        <v>35</v>
      </c>
      <c r="G52">
        <f t="shared" si="16"/>
        <v>0.47189674185377767</v>
      </c>
      <c r="H52">
        <f t="shared" si="17"/>
        <v>0.47189674185377767</v>
      </c>
      <c r="I52" s="10">
        <v>6</v>
      </c>
      <c r="J52" s="10">
        <v>2</v>
      </c>
      <c r="K52">
        <f t="shared" si="18"/>
        <v>3.3032771929764437</v>
      </c>
      <c r="L52">
        <f t="shared" si="19"/>
        <v>1.3032771929764437</v>
      </c>
      <c r="M52">
        <f t="shared" si="11"/>
        <v>1.6985314417325585</v>
      </c>
    </row>
    <row r="53" spans="2:13" x14ac:dyDescent="0.2">
      <c r="B53" s="4">
        <v>3.7</v>
      </c>
      <c r="C53" s="4">
        <f t="shared" si="8"/>
        <v>5.7695238095238093</v>
      </c>
      <c r="F53">
        <v>36</v>
      </c>
      <c r="G53">
        <f t="shared" si="16"/>
        <v>0.45886396992401324</v>
      </c>
      <c r="H53">
        <f t="shared" si="17"/>
        <v>0.45886396992401324</v>
      </c>
      <c r="I53" s="8">
        <v>5</v>
      </c>
      <c r="J53" s="8">
        <v>5</v>
      </c>
      <c r="K53">
        <f t="shared" si="18"/>
        <v>2.7531838195440792</v>
      </c>
      <c r="L53">
        <f t="shared" si="19"/>
        <v>-2.2468161804559208</v>
      </c>
      <c r="M53">
        <f t="shared" si="11"/>
        <v>5.0481829487585328</v>
      </c>
    </row>
    <row r="54" spans="2:13" x14ac:dyDescent="0.2">
      <c r="B54" s="4">
        <v>3.8</v>
      </c>
      <c r="C54" s="4">
        <f t="shared" si="8"/>
        <v>5.9161904761904749</v>
      </c>
      <c r="F54">
        <v>37</v>
      </c>
      <c r="G54">
        <f t="shared" ref="G54:G72" si="20">$G53-$J$15*L53</f>
        <v>0.48133213172857242</v>
      </c>
      <c r="H54">
        <f t="shared" ref="H54:H72" si="21">H53-$J$15*L53</f>
        <v>0.48133213172857242</v>
      </c>
      <c r="I54" s="10">
        <v>1</v>
      </c>
      <c r="J54" s="10">
        <v>1</v>
      </c>
      <c r="K54">
        <f t="shared" ref="K54:K77" si="22">G54+H54*I54</f>
        <v>0.96266426345714484</v>
      </c>
      <c r="L54">
        <f t="shared" ref="L54:L77" si="23">K54-J54</f>
        <v>-3.7335736542855158E-2</v>
      </c>
      <c r="M54">
        <f t="shared" si="11"/>
        <v>1.3939572231974899E-3</v>
      </c>
    </row>
    <row r="55" spans="2:13" x14ac:dyDescent="0.2">
      <c r="B55" s="4">
        <v>3.9</v>
      </c>
      <c r="C55" s="4">
        <f t="shared" si="8"/>
        <v>6.0628571428571423</v>
      </c>
      <c r="F55">
        <v>38</v>
      </c>
      <c r="G55">
        <f t="shared" si="20"/>
        <v>0.48170548909400096</v>
      </c>
      <c r="H55">
        <f t="shared" si="21"/>
        <v>0.48170548909400096</v>
      </c>
      <c r="I55" s="10">
        <v>3</v>
      </c>
      <c r="J55" s="10">
        <v>2</v>
      </c>
      <c r="K55">
        <f t="shared" si="22"/>
        <v>1.9268219563760038</v>
      </c>
      <c r="L55">
        <f t="shared" si="23"/>
        <v>-7.3178043623996158E-2</v>
      </c>
      <c r="M55">
        <f t="shared" si="11"/>
        <v>5.355026068635485E-3</v>
      </c>
    </row>
    <row r="56" spans="2:13" x14ac:dyDescent="0.2">
      <c r="B56" s="4">
        <v>4</v>
      </c>
      <c r="C56" s="4">
        <f t="shared" si="8"/>
        <v>6.2095238095238088</v>
      </c>
      <c r="F56">
        <v>39</v>
      </c>
      <c r="G56">
        <f t="shared" si="20"/>
        <v>0.48243726953024091</v>
      </c>
      <c r="H56">
        <f t="shared" si="21"/>
        <v>0.48243726953024091</v>
      </c>
      <c r="I56" s="10">
        <v>2</v>
      </c>
      <c r="J56" s="10">
        <v>3</v>
      </c>
      <c r="K56">
        <f t="shared" si="22"/>
        <v>1.4473118085907228</v>
      </c>
      <c r="L56">
        <f t="shared" si="23"/>
        <v>-1.5526881914092772</v>
      </c>
      <c r="M56">
        <f t="shared" si="11"/>
        <v>2.410840619741812</v>
      </c>
    </row>
    <row r="57" spans="2:13" x14ac:dyDescent="0.2">
      <c r="B57" s="4">
        <v>4.0999999999999996</v>
      </c>
      <c r="C57" s="4">
        <f t="shared" si="8"/>
        <v>6.3561904761904753</v>
      </c>
      <c r="F57">
        <v>40</v>
      </c>
      <c r="G57">
        <f t="shared" si="20"/>
        <v>0.4979641514443337</v>
      </c>
      <c r="H57">
        <f t="shared" si="21"/>
        <v>0.4979641514443337</v>
      </c>
      <c r="I57" s="10">
        <v>4</v>
      </c>
      <c r="J57" s="10">
        <v>3</v>
      </c>
      <c r="K57">
        <f t="shared" si="22"/>
        <v>2.4898207572216684</v>
      </c>
      <c r="L57">
        <f t="shared" si="23"/>
        <v>-0.5101792427783316</v>
      </c>
      <c r="M57">
        <f t="shared" si="11"/>
        <v>0.26028285976187182</v>
      </c>
    </row>
    <row r="58" spans="2:13" x14ac:dyDescent="0.2">
      <c r="B58" s="4">
        <v>4.2</v>
      </c>
      <c r="C58" s="4">
        <f t="shared" si="8"/>
        <v>6.5028571428571427</v>
      </c>
      <c r="F58">
        <v>41</v>
      </c>
      <c r="G58">
        <f t="shared" si="20"/>
        <v>0.50306594387211701</v>
      </c>
      <c r="H58">
        <f t="shared" si="21"/>
        <v>0.50306594387211701</v>
      </c>
      <c r="I58" s="10">
        <v>6</v>
      </c>
      <c r="J58" s="10">
        <v>2</v>
      </c>
      <c r="K58">
        <f t="shared" si="22"/>
        <v>3.5214616071048193</v>
      </c>
      <c r="L58">
        <f t="shared" si="23"/>
        <v>1.5214616071048193</v>
      </c>
      <c r="M58">
        <f t="shared" si="11"/>
        <v>2.3148454218939793</v>
      </c>
    </row>
    <row r="59" spans="2:13" x14ac:dyDescent="0.2">
      <c r="B59" s="4">
        <v>4.3</v>
      </c>
      <c r="C59" s="4">
        <f t="shared" si="8"/>
        <v>6.6495238095238083</v>
      </c>
      <c r="F59">
        <v>42</v>
      </c>
      <c r="G59">
        <f t="shared" si="20"/>
        <v>0.48785132780106882</v>
      </c>
      <c r="H59">
        <f t="shared" si="21"/>
        <v>0.48785132780106882</v>
      </c>
      <c r="I59" s="8">
        <v>5</v>
      </c>
      <c r="J59" s="8">
        <v>5</v>
      </c>
      <c r="K59">
        <f t="shared" si="22"/>
        <v>2.9271079668064131</v>
      </c>
      <c r="L59">
        <f t="shared" si="23"/>
        <v>-2.0728920331935869</v>
      </c>
      <c r="M59">
        <f t="shared" si="11"/>
        <v>4.2968813812774425</v>
      </c>
    </row>
    <row r="60" spans="2:13" x14ac:dyDescent="0.2">
      <c r="B60" s="4">
        <v>4.4000000000000004</v>
      </c>
      <c r="C60" s="4">
        <f t="shared" si="8"/>
        <v>6.7961904761904757</v>
      </c>
      <c r="F60">
        <v>43</v>
      </c>
      <c r="G60">
        <f t="shared" si="20"/>
        <v>0.50858024813300473</v>
      </c>
      <c r="H60">
        <f t="shared" si="21"/>
        <v>0.50858024813300473</v>
      </c>
      <c r="I60" s="10">
        <v>1</v>
      </c>
      <c r="J60" s="10">
        <v>1</v>
      </c>
      <c r="K60">
        <f t="shared" si="22"/>
        <v>1.0171604962660095</v>
      </c>
      <c r="L60">
        <f t="shared" si="23"/>
        <v>1.7160496266009462E-2</v>
      </c>
      <c r="M60">
        <f t="shared" si="11"/>
        <v>2.9448263209572466E-4</v>
      </c>
    </row>
    <row r="61" spans="2:13" x14ac:dyDescent="0.2">
      <c r="B61" s="4">
        <v>4.5</v>
      </c>
      <c r="C61" s="4">
        <f t="shared" si="8"/>
        <v>6.9428571428571422</v>
      </c>
      <c r="F61">
        <v>44</v>
      </c>
      <c r="G61">
        <f t="shared" si="20"/>
        <v>0.50840864317034462</v>
      </c>
      <c r="H61">
        <f t="shared" si="21"/>
        <v>0.50840864317034462</v>
      </c>
      <c r="I61" s="10">
        <v>3</v>
      </c>
      <c r="J61" s="10">
        <v>2</v>
      </c>
      <c r="K61">
        <f t="shared" si="22"/>
        <v>2.0336345726813785</v>
      </c>
      <c r="L61">
        <f t="shared" si="23"/>
        <v>3.3634572681378483E-2</v>
      </c>
      <c r="M61">
        <f t="shared" si="11"/>
        <v>1.1312844794589317E-3</v>
      </c>
    </row>
    <row r="62" spans="2:13" x14ac:dyDescent="0.2">
      <c r="B62" s="4">
        <v>4.5999999999999996</v>
      </c>
      <c r="C62" s="4">
        <f t="shared" si="8"/>
        <v>7.0895238095238078</v>
      </c>
      <c r="F62">
        <v>45</v>
      </c>
      <c r="G62">
        <f t="shared" si="20"/>
        <v>0.50807229744353088</v>
      </c>
      <c r="H62">
        <f t="shared" si="21"/>
        <v>0.50807229744353088</v>
      </c>
      <c r="I62" s="10">
        <v>2</v>
      </c>
      <c r="J62" s="10">
        <v>3</v>
      </c>
      <c r="K62">
        <f t="shared" si="22"/>
        <v>1.5242168923305925</v>
      </c>
      <c r="L62">
        <f t="shared" si="23"/>
        <v>-1.4757831076694075</v>
      </c>
      <c r="M62">
        <f t="shared" si="11"/>
        <v>2.1779357808823741</v>
      </c>
    </row>
    <row r="63" spans="2:13" x14ac:dyDescent="0.2">
      <c r="B63" s="4">
        <v>4.7</v>
      </c>
      <c r="C63" s="4">
        <f t="shared" si="8"/>
        <v>7.2361904761904761</v>
      </c>
      <c r="F63">
        <v>46</v>
      </c>
      <c r="G63">
        <f t="shared" si="20"/>
        <v>0.52283012852022492</v>
      </c>
      <c r="H63">
        <f t="shared" si="21"/>
        <v>0.52283012852022492</v>
      </c>
      <c r="I63" s="10">
        <v>4</v>
      </c>
      <c r="J63" s="10">
        <v>3</v>
      </c>
      <c r="K63">
        <f t="shared" si="22"/>
        <v>2.6141506426011247</v>
      </c>
      <c r="L63">
        <f t="shared" si="23"/>
        <v>-0.38584935739887527</v>
      </c>
      <c r="M63">
        <f t="shared" si="11"/>
        <v>0.148879726605125</v>
      </c>
    </row>
    <row r="64" spans="2:13" x14ac:dyDescent="0.2">
      <c r="B64" s="4">
        <v>4.8</v>
      </c>
      <c r="C64" s="4">
        <f t="shared" si="8"/>
        <v>7.3828571428571417</v>
      </c>
      <c r="F64">
        <v>47</v>
      </c>
      <c r="G64">
        <f t="shared" si="20"/>
        <v>0.52668862209421363</v>
      </c>
      <c r="H64">
        <f t="shared" si="21"/>
        <v>0.52668862209421363</v>
      </c>
      <c r="I64" s="10">
        <v>6</v>
      </c>
      <c r="J64" s="10">
        <v>2</v>
      </c>
      <c r="K64">
        <f t="shared" si="22"/>
        <v>3.6868203546594955</v>
      </c>
      <c r="L64">
        <f t="shared" si="23"/>
        <v>1.6868203546594955</v>
      </c>
      <c r="M64">
        <f t="shared" si="11"/>
        <v>2.8453629088935863</v>
      </c>
    </row>
    <row r="65" spans="2:13" x14ac:dyDescent="0.2">
      <c r="B65" s="4">
        <v>4.9000000000000004</v>
      </c>
      <c r="C65" s="4">
        <f t="shared" si="8"/>
        <v>7.5295238095238091</v>
      </c>
      <c r="F65">
        <v>48</v>
      </c>
      <c r="G65">
        <f t="shared" si="20"/>
        <v>0.50982041854761873</v>
      </c>
      <c r="H65">
        <f t="shared" si="21"/>
        <v>0.50982041854761873</v>
      </c>
      <c r="I65" s="8">
        <v>5</v>
      </c>
      <c r="J65" s="8">
        <v>5</v>
      </c>
      <c r="K65">
        <f t="shared" si="22"/>
        <v>3.0589225112857124</v>
      </c>
      <c r="L65">
        <f t="shared" si="23"/>
        <v>-1.9410774887142876</v>
      </c>
      <c r="M65">
        <f t="shared" si="11"/>
        <v>3.7677818171933657</v>
      </c>
    </row>
    <row r="66" spans="2:13" x14ac:dyDescent="0.2">
      <c r="B66" s="4">
        <v>5</v>
      </c>
      <c r="C66" s="4">
        <f t="shared" si="8"/>
        <v>7.6761904761904756</v>
      </c>
      <c r="F66">
        <v>49</v>
      </c>
      <c r="G66">
        <f t="shared" si="20"/>
        <v>0.52923119343476155</v>
      </c>
      <c r="H66">
        <f t="shared" si="21"/>
        <v>0.52923119343476155</v>
      </c>
      <c r="I66" s="10">
        <v>1</v>
      </c>
      <c r="J66" s="10">
        <v>1</v>
      </c>
      <c r="K66">
        <f t="shared" si="22"/>
        <v>1.0584623868695231</v>
      </c>
      <c r="L66">
        <f t="shared" si="23"/>
        <v>5.8462386869523097E-2</v>
      </c>
      <c r="M66">
        <f t="shared" si="11"/>
        <v>3.4178506784817869E-3</v>
      </c>
    </row>
    <row r="67" spans="2:13" x14ac:dyDescent="0.2">
      <c r="B67" s="4">
        <v>5.0999999999999996</v>
      </c>
      <c r="C67" s="4">
        <f t="shared" si="8"/>
        <v>7.8228571428571412</v>
      </c>
      <c r="F67">
        <v>50</v>
      </c>
      <c r="G67">
        <f t="shared" si="20"/>
        <v>0.52864656956606637</v>
      </c>
      <c r="H67">
        <f t="shared" si="21"/>
        <v>0.52864656956606637</v>
      </c>
      <c r="I67" s="10">
        <v>3</v>
      </c>
      <c r="J67" s="10">
        <v>2</v>
      </c>
      <c r="K67">
        <f t="shared" si="22"/>
        <v>2.1145862782642655</v>
      </c>
      <c r="L67">
        <f t="shared" si="23"/>
        <v>0.11458627826426548</v>
      </c>
      <c r="M67">
        <f t="shared" si="11"/>
        <v>1.3130015166455681E-2</v>
      </c>
    </row>
    <row r="68" spans="2:13" x14ac:dyDescent="0.2">
      <c r="B68" s="4">
        <v>5.2</v>
      </c>
      <c r="C68" s="4">
        <f t="shared" si="8"/>
        <v>7.9695238095238086</v>
      </c>
      <c r="F68">
        <v>51</v>
      </c>
      <c r="G68">
        <f t="shared" si="20"/>
        <v>0.52750070678342376</v>
      </c>
      <c r="H68">
        <f t="shared" si="21"/>
        <v>0.52750070678342376</v>
      </c>
      <c r="I68" s="10">
        <v>2</v>
      </c>
      <c r="J68" s="10">
        <v>3</v>
      </c>
      <c r="K68">
        <f t="shared" si="22"/>
        <v>1.5825021203502714</v>
      </c>
      <c r="L68">
        <f t="shared" si="23"/>
        <v>-1.4174978796497286</v>
      </c>
      <c r="M68">
        <f t="shared" si="11"/>
        <v>2.0093002388114765</v>
      </c>
    </row>
    <row r="69" spans="2:13" x14ac:dyDescent="0.2">
      <c r="B69" s="4">
        <v>5.3</v>
      </c>
      <c r="C69" s="4">
        <f t="shared" si="8"/>
        <v>8.1161904761904751</v>
      </c>
      <c r="F69">
        <v>52</v>
      </c>
      <c r="G69">
        <f t="shared" si="20"/>
        <v>0.54167568557992107</v>
      </c>
      <c r="H69">
        <f t="shared" si="21"/>
        <v>0.54167568557992107</v>
      </c>
      <c r="I69" s="10">
        <v>4</v>
      </c>
      <c r="J69" s="10">
        <v>3</v>
      </c>
      <c r="K69">
        <f t="shared" si="22"/>
        <v>2.7083784278996053</v>
      </c>
      <c r="L69">
        <f t="shared" si="23"/>
        <v>-0.29162157210039474</v>
      </c>
      <c r="M69">
        <f t="shared" si="11"/>
        <v>8.5043141314305737E-2</v>
      </c>
    </row>
    <row r="70" spans="2:13" x14ac:dyDescent="0.2">
      <c r="B70" s="4">
        <v>5.4</v>
      </c>
      <c r="C70" s="4">
        <f t="shared" si="8"/>
        <v>8.2628571428571433</v>
      </c>
      <c r="F70">
        <v>53</v>
      </c>
      <c r="G70">
        <f t="shared" si="20"/>
        <v>0.54459190130092505</v>
      </c>
      <c r="H70">
        <f t="shared" si="21"/>
        <v>0.54459190130092505</v>
      </c>
      <c r="I70" s="10">
        <v>6</v>
      </c>
      <c r="J70" s="10">
        <v>2</v>
      </c>
      <c r="K70">
        <f t="shared" si="22"/>
        <v>3.8121433091064754</v>
      </c>
      <c r="L70">
        <f t="shared" si="23"/>
        <v>1.8121433091064754</v>
      </c>
      <c r="M70">
        <f t="shared" si="11"/>
        <v>3.2838633727393667</v>
      </c>
    </row>
    <row r="71" spans="2:13" x14ac:dyDescent="0.2">
      <c r="B71" s="4">
        <v>5.5</v>
      </c>
      <c r="C71" s="4">
        <f t="shared" si="8"/>
        <v>8.4095238095238098</v>
      </c>
      <c r="F71">
        <v>54</v>
      </c>
      <c r="G71">
        <f t="shared" si="20"/>
        <v>0.52647046820986032</v>
      </c>
      <c r="H71">
        <f t="shared" si="21"/>
        <v>0.52647046820986032</v>
      </c>
      <c r="I71" s="8">
        <v>5</v>
      </c>
      <c r="J71" s="8">
        <v>5</v>
      </c>
      <c r="K71">
        <f t="shared" si="22"/>
        <v>3.1588228092591621</v>
      </c>
      <c r="L71">
        <f t="shared" si="23"/>
        <v>-1.8411771907408379</v>
      </c>
      <c r="M71">
        <f t="shared" si="11"/>
        <v>3.3899334477043235</v>
      </c>
    </row>
    <row r="72" spans="2:13" x14ac:dyDescent="0.2">
      <c r="B72" s="4">
        <v>5.6</v>
      </c>
      <c r="C72" s="4">
        <f t="shared" si="8"/>
        <v>8.5561904761904763</v>
      </c>
      <c r="F72">
        <v>55</v>
      </c>
      <c r="G72">
        <f t="shared" si="20"/>
        <v>0.54488224011726871</v>
      </c>
      <c r="H72">
        <f t="shared" si="21"/>
        <v>0.54488224011726871</v>
      </c>
      <c r="I72" s="10">
        <v>1</v>
      </c>
      <c r="J72" s="10">
        <v>1</v>
      </c>
      <c r="K72">
        <f t="shared" si="22"/>
        <v>1.0897644802345374</v>
      </c>
      <c r="L72">
        <f t="shared" si="23"/>
        <v>8.9764480234537425E-2</v>
      </c>
      <c r="M72">
        <f t="shared" si="11"/>
        <v>8.0576619117766601E-3</v>
      </c>
    </row>
    <row r="73" spans="2:13" x14ac:dyDescent="0.2">
      <c r="B73" s="4">
        <v>5.7</v>
      </c>
      <c r="C73" s="4">
        <f t="shared" si="8"/>
        <v>8.7028571428571428</v>
      </c>
      <c r="F73">
        <v>56</v>
      </c>
      <c r="G73">
        <f t="shared" ref="G73:G89" si="24">$G72-$J$15*L72</f>
        <v>0.54398459531492338</v>
      </c>
      <c r="H73">
        <f t="shared" ref="H73:H89" si="25">H72-$J$15*L72</f>
        <v>0.54398459531492338</v>
      </c>
      <c r="I73" s="10">
        <v>3</v>
      </c>
      <c r="J73" s="10">
        <v>2</v>
      </c>
      <c r="K73">
        <f t="shared" si="22"/>
        <v>2.1759383812596935</v>
      </c>
      <c r="L73">
        <f t="shared" si="23"/>
        <v>0.17593838125969352</v>
      </c>
      <c r="M73">
        <f t="shared" si="11"/>
        <v>3.0954314000281275E-2</v>
      </c>
    </row>
    <row r="74" spans="2:13" x14ac:dyDescent="0.2">
      <c r="B74" s="4">
        <v>5.8</v>
      </c>
      <c r="C74" s="4">
        <f t="shared" si="8"/>
        <v>8.8495238095238093</v>
      </c>
      <c r="F74">
        <v>57</v>
      </c>
      <c r="G74">
        <f t="shared" si="24"/>
        <v>0.5422252115023265</v>
      </c>
      <c r="H74">
        <f t="shared" si="25"/>
        <v>0.5422252115023265</v>
      </c>
      <c r="I74" s="10">
        <v>2</v>
      </c>
      <c r="J74" s="10">
        <v>3</v>
      </c>
      <c r="K74">
        <f t="shared" si="22"/>
        <v>1.6266756345069795</v>
      </c>
      <c r="L74">
        <f t="shared" si="23"/>
        <v>-1.3733243654930205</v>
      </c>
      <c r="M74">
        <f t="shared" si="11"/>
        <v>1.8860198128568073</v>
      </c>
    </row>
    <row r="75" spans="2:13" x14ac:dyDescent="0.2">
      <c r="B75" s="4">
        <v>5.9</v>
      </c>
      <c r="C75" s="4">
        <f t="shared" si="8"/>
        <v>8.9961904761904758</v>
      </c>
      <c r="F75">
        <v>58</v>
      </c>
      <c r="G75">
        <f t="shared" si="24"/>
        <v>0.55595845515725673</v>
      </c>
      <c r="H75">
        <f t="shared" si="25"/>
        <v>0.55595845515725673</v>
      </c>
      <c r="I75" s="10">
        <v>4</v>
      </c>
      <c r="J75" s="10">
        <v>3</v>
      </c>
      <c r="K75">
        <f t="shared" si="22"/>
        <v>2.7797922757862836</v>
      </c>
      <c r="L75">
        <f t="shared" si="23"/>
        <v>-0.22020772421371637</v>
      </c>
      <c r="M75">
        <f t="shared" si="11"/>
        <v>4.8491441803384168E-2</v>
      </c>
    </row>
    <row r="76" spans="2:13" x14ac:dyDescent="0.2">
      <c r="B76" s="4">
        <v>6</v>
      </c>
      <c r="C76" s="4">
        <f t="shared" si="8"/>
        <v>9.1428571428571423</v>
      </c>
      <c r="F76">
        <v>59</v>
      </c>
      <c r="G76">
        <f t="shared" si="24"/>
        <v>0.55816053239939389</v>
      </c>
      <c r="H76">
        <f t="shared" si="25"/>
        <v>0.55816053239939389</v>
      </c>
      <c r="I76" s="10">
        <v>6</v>
      </c>
      <c r="J76" s="10">
        <v>2</v>
      </c>
      <c r="K76">
        <f t="shared" si="22"/>
        <v>3.9071237267957573</v>
      </c>
      <c r="L76">
        <f t="shared" si="23"/>
        <v>1.9071237267957573</v>
      </c>
      <c r="M76">
        <f t="shared" si="11"/>
        <v>3.6371209093073382</v>
      </c>
    </row>
    <row r="77" spans="2:13" x14ac:dyDescent="0.2">
      <c r="B77" s="4">
        <v>6.1</v>
      </c>
      <c r="C77" s="4">
        <f t="shared" si="8"/>
        <v>9.2895238095238089</v>
      </c>
      <c r="F77">
        <v>60</v>
      </c>
      <c r="G77">
        <f t="shared" si="24"/>
        <v>0.53908929513143633</v>
      </c>
      <c r="H77">
        <f t="shared" si="25"/>
        <v>0.53908929513143633</v>
      </c>
      <c r="I77" s="8">
        <v>5</v>
      </c>
      <c r="J77" s="8">
        <v>5</v>
      </c>
      <c r="K77">
        <f t="shared" si="22"/>
        <v>3.234535770788618</v>
      </c>
      <c r="L77">
        <f t="shared" si="23"/>
        <v>-1.765464229211382</v>
      </c>
      <c r="M77">
        <f t="shared" si="11"/>
        <v>3.1168639446249391</v>
      </c>
    </row>
    <row r="78" spans="2:13" x14ac:dyDescent="0.2">
      <c r="B78" s="4">
        <v>6.2</v>
      </c>
      <c r="C78" s="4">
        <f t="shared" si="8"/>
        <v>9.4361904761904771</v>
      </c>
      <c r="F78">
        <v>61</v>
      </c>
      <c r="G78">
        <f t="shared" si="24"/>
        <v>0.55674393742355011</v>
      </c>
      <c r="H78">
        <f t="shared" si="25"/>
        <v>0.55674393742355011</v>
      </c>
      <c r="I78" s="10">
        <v>1</v>
      </c>
      <c r="J78" s="10">
        <v>1</v>
      </c>
      <c r="K78">
        <f t="shared" ref="K78:K95" si="26">G78+H78*I78</f>
        <v>1.1134878748471002</v>
      </c>
      <c r="L78">
        <f t="shared" ref="L78:L95" si="27">K78-J78</f>
        <v>0.11348787484710021</v>
      </c>
      <c r="M78">
        <f t="shared" si="11"/>
        <v>1.287949773731108E-2</v>
      </c>
    </row>
    <row r="79" spans="2:13" x14ac:dyDescent="0.2">
      <c r="B79" s="4">
        <v>6.3</v>
      </c>
      <c r="C79" s="4">
        <f t="shared" si="8"/>
        <v>9.5828571428571419</v>
      </c>
      <c r="F79">
        <v>62</v>
      </c>
      <c r="G79">
        <f t="shared" si="24"/>
        <v>0.55560905867507915</v>
      </c>
      <c r="H79">
        <f t="shared" si="25"/>
        <v>0.55560905867507915</v>
      </c>
      <c r="I79" s="10">
        <v>3</v>
      </c>
      <c r="J79" s="10">
        <v>2</v>
      </c>
      <c r="K79">
        <f t="shared" si="26"/>
        <v>2.2224362347003166</v>
      </c>
      <c r="L79">
        <f t="shared" si="27"/>
        <v>0.22243623470031659</v>
      </c>
      <c r="M79">
        <f t="shared" si="11"/>
        <v>4.9477878507654324E-2</v>
      </c>
    </row>
    <row r="80" spans="2:13" x14ac:dyDescent="0.2">
      <c r="B80" s="4">
        <v>6.4</v>
      </c>
      <c r="C80" s="4">
        <f t="shared" si="8"/>
        <v>9.7295238095238101</v>
      </c>
      <c r="F80">
        <v>63</v>
      </c>
      <c r="G80">
        <f t="shared" si="24"/>
        <v>0.55338469632807596</v>
      </c>
      <c r="H80">
        <f t="shared" si="25"/>
        <v>0.55338469632807596</v>
      </c>
      <c r="I80" s="10">
        <v>2</v>
      </c>
      <c r="J80" s="10">
        <v>3</v>
      </c>
      <c r="K80">
        <f t="shared" si="26"/>
        <v>1.6601540889842279</v>
      </c>
      <c r="L80">
        <f t="shared" si="27"/>
        <v>-1.3398459110157721</v>
      </c>
      <c r="M80">
        <f t="shared" si="11"/>
        <v>1.7951870652656843</v>
      </c>
    </row>
    <row r="81" spans="2:13" x14ac:dyDescent="0.2">
      <c r="B81" s="4">
        <v>6.5</v>
      </c>
      <c r="C81" s="4">
        <f t="shared" ref="C81:C95" si="28">$B$11+$B$13*B81</f>
        <v>9.8761904761904766</v>
      </c>
      <c r="F81">
        <v>64</v>
      </c>
      <c r="G81">
        <f t="shared" si="24"/>
        <v>0.56678315543823365</v>
      </c>
      <c r="H81">
        <f t="shared" si="25"/>
        <v>0.56678315543823365</v>
      </c>
      <c r="I81" s="10">
        <v>4</v>
      </c>
      <c r="J81" s="10">
        <v>3</v>
      </c>
      <c r="K81">
        <f t="shared" si="26"/>
        <v>2.8339157771911685</v>
      </c>
      <c r="L81">
        <f t="shared" si="27"/>
        <v>-0.16608422280883151</v>
      </c>
      <c r="M81">
        <f t="shared" si="11"/>
        <v>2.7583969066013587E-2</v>
      </c>
    </row>
    <row r="82" spans="2:13" x14ac:dyDescent="0.2">
      <c r="B82" s="4">
        <v>6.6</v>
      </c>
      <c r="C82" s="4">
        <f t="shared" si="28"/>
        <v>10.022857142857141</v>
      </c>
      <c r="F82">
        <v>65</v>
      </c>
      <c r="G82">
        <f t="shared" si="24"/>
        <v>0.56844399766632192</v>
      </c>
      <c r="H82">
        <f t="shared" si="25"/>
        <v>0.56844399766632192</v>
      </c>
      <c r="I82" s="10">
        <v>6</v>
      </c>
      <c r="J82" s="10">
        <v>2</v>
      </c>
      <c r="K82">
        <f t="shared" si="26"/>
        <v>3.9791079836642536</v>
      </c>
      <c r="L82">
        <f t="shared" si="27"/>
        <v>1.9791079836642536</v>
      </c>
      <c r="M82">
        <f t="shared" si="11"/>
        <v>3.9168684110035872</v>
      </c>
    </row>
    <row r="83" spans="2:13" x14ac:dyDescent="0.2">
      <c r="B83" s="4">
        <v>6.7</v>
      </c>
      <c r="C83" s="4">
        <f t="shared" si="28"/>
        <v>10.16952380952381</v>
      </c>
      <c r="F83">
        <v>66</v>
      </c>
      <c r="G83">
        <f t="shared" si="24"/>
        <v>0.5486529178296794</v>
      </c>
      <c r="H83">
        <f t="shared" si="25"/>
        <v>0.5486529178296794</v>
      </c>
      <c r="I83" s="8">
        <v>5</v>
      </c>
      <c r="J83" s="8">
        <v>5</v>
      </c>
      <c r="K83">
        <f t="shared" si="26"/>
        <v>3.2919175069780766</v>
      </c>
      <c r="L83">
        <f t="shared" si="27"/>
        <v>-1.7080824930219234</v>
      </c>
      <c r="M83">
        <f t="shared" ref="M83:M95" si="29">L83^2</f>
        <v>2.917545802967989</v>
      </c>
    </row>
    <row r="84" spans="2:13" x14ac:dyDescent="0.2">
      <c r="B84" s="4">
        <v>6.8</v>
      </c>
      <c r="C84" s="4">
        <f t="shared" si="28"/>
        <v>10.316190476190476</v>
      </c>
      <c r="F84">
        <v>67</v>
      </c>
      <c r="G84">
        <f t="shared" si="24"/>
        <v>0.56573374275989863</v>
      </c>
      <c r="H84">
        <f t="shared" si="25"/>
        <v>0.56573374275989863</v>
      </c>
      <c r="I84" s="10">
        <v>1</v>
      </c>
      <c r="J84" s="10">
        <v>1</v>
      </c>
      <c r="K84">
        <f t="shared" si="26"/>
        <v>1.1314674855197973</v>
      </c>
      <c r="L84">
        <f t="shared" si="27"/>
        <v>0.13146748551979726</v>
      </c>
      <c r="M84">
        <f t="shared" si="29"/>
        <v>1.7283699748898103E-2</v>
      </c>
    </row>
    <row r="85" spans="2:13" x14ac:dyDescent="0.2">
      <c r="B85" s="4">
        <v>6.9</v>
      </c>
      <c r="C85" s="4">
        <f t="shared" si="28"/>
        <v>10.462857142857143</v>
      </c>
      <c r="F85">
        <v>68</v>
      </c>
      <c r="G85">
        <f t="shared" si="24"/>
        <v>0.56441906790470064</v>
      </c>
      <c r="H85">
        <f t="shared" si="25"/>
        <v>0.56441906790470064</v>
      </c>
      <c r="I85" s="10">
        <v>3</v>
      </c>
      <c r="J85" s="10">
        <v>2</v>
      </c>
      <c r="K85">
        <f t="shared" si="26"/>
        <v>2.2576762716188026</v>
      </c>
      <c r="L85">
        <f t="shared" si="27"/>
        <v>0.25767627161880258</v>
      </c>
      <c r="M85">
        <f t="shared" si="29"/>
        <v>6.6397060955366918E-2</v>
      </c>
    </row>
    <row r="86" spans="2:13" x14ac:dyDescent="0.2">
      <c r="B86" s="4">
        <v>7</v>
      </c>
      <c r="C86" s="4">
        <f t="shared" si="28"/>
        <v>10.609523809523809</v>
      </c>
      <c r="F86">
        <v>69</v>
      </c>
      <c r="G86">
        <f t="shared" si="24"/>
        <v>0.56184230518851264</v>
      </c>
      <c r="H86">
        <f t="shared" si="25"/>
        <v>0.56184230518851264</v>
      </c>
      <c r="I86" s="10">
        <v>2</v>
      </c>
      <c r="J86" s="10">
        <v>3</v>
      </c>
      <c r="K86">
        <f t="shared" si="26"/>
        <v>1.6855269155655379</v>
      </c>
      <c r="L86">
        <f t="shared" si="27"/>
        <v>-1.3144730844344621</v>
      </c>
      <c r="M86">
        <f t="shared" si="29"/>
        <v>1.7278394897026486</v>
      </c>
    </row>
    <row r="87" spans="2:13" x14ac:dyDescent="0.2">
      <c r="B87" s="4">
        <v>7.1</v>
      </c>
      <c r="C87" s="4">
        <f t="shared" si="28"/>
        <v>10.756190476190476</v>
      </c>
      <c r="F87">
        <v>70</v>
      </c>
      <c r="G87">
        <f t="shared" si="24"/>
        <v>0.57498703603285728</v>
      </c>
      <c r="H87">
        <f t="shared" si="25"/>
        <v>0.57498703603285728</v>
      </c>
      <c r="I87" s="10">
        <v>4</v>
      </c>
      <c r="J87" s="10">
        <v>3</v>
      </c>
      <c r="K87">
        <f t="shared" si="26"/>
        <v>2.8749351801642864</v>
      </c>
      <c r="L87">
        <f t="shared" si="27"/>
        <v>-0.1250648198357136</v>
      </c>
      <c r="M87">
        <f t="shared" si="29"/>
        <v>1.5641209160539501E-2</v>
      </c>
    </row>
    <row r="88" spans="2:13" x14ac:dyDescent="0.2">
      <c r="B88" s="4">
        <v>7.2</v>
      </c>
      <c r="C88" s="4">
        <f t="shared" si="28"/>
        <v>10.902857142857142</v>
      </c>
      <c r="F88">
        <v>71</v>
      </c>
      <c r="G88">
        <f t="shared" si="24"/>
        <v>0.57623768423121446</v>
      </c>
      <c r="H88">
        <f t="shared" si="25"/>
        <v>0.57623768423121446</v>
      </c>
      <c r="I88" s="10">
        <v>6</v>
      </c>
      <c r="J88" s="10">
        <v>2</v>
      </c>
      <c r="K88">
        <f t="shared" si="26"/>
        <v>4.033663789618501</v>
      </c>
      <c r="L88">
        <f t="shared" si="27"/>
        <v>2.033663789618501</v>
      </c>
      <c r="M88">
        <f t="shared" si="29"/>
        <v>4.1357884092054826</v>
      </c>
    </row>
    <row r="89" spans="2:13" x14ac:dyDescent="0.2">
      <c r="B89" s="4">
        <v>7.3</v>
      </c>
      <c r="C89" s="4">
        <f t="shared" si="28"/>
        <v>11.049523809523809</v>
      </c>
      <c r="F89">
        <v>72</v>
      </c>
      <c r="G89">
        <f t="shared" si="24"/>
        <v>0.55590104633502946</v>
      </c>
      <c r="H89">
        <f t="shared" si="25"/>
        <v>0.55590104633502946</v>
      </c>
      <c r="I89" s="8">
        <v>5</v>
      </c>
      <c r="J89" s="8">
        <v>5</v>
      </c>
      <c r="K89">
        <f t="shared" si="26"/>
        <v>3.335406278010177</v>
      </c>
      <c r="L89">
        <f t="shared" si="27"/>
        <v>-1.664593721989823</v>
      </c>
      <c r="M89">
        <f t="shared" si="29"/>
        <v>2.7708722592879322</v>
      </c>
    </row>
    <row r="90" spans="2:13" x14ac:dyDescent="0.2">
      <c r="B90" s="4">
        <v>7.4</v>
      </c>
      <c r="C90" s="4">
        <f t="shared" si="28"/>
        <v>11.196190476190477</v>
      </c>
      <c r="F90">
        <v>73</v>
      </c>
      <c r="G90">
        <f t="shared" ref="G90:G95" si="30">$G89-$J$15*L89</f>
        <v>0.57254698355492772</v>
      </c>
      <c r="H90">
        <f t="shared" ref="H90:H95" si="31">H89-$J$15*L89</f>
        <v>0.57254698355492772</v>
      </c>
      <c r="I90" s="10">
        <v>1</v>
      </c>
      <c r="J90" s="10">
        <v>1</v>
      </c>
      <c r="K90">
        <f t="shared" si="26"/>
        <v>1.1450939671098554</v>
      </c>
      <c r="L90">
        <f t="shared" si="27"/>
        <v>0.14509396710985545</v>
      </c>
      <c r="M90">
        <f t="shared" si="29"/>
        <v>2.1052259291675816E-2</v>
      </c>
    </row>
    <row r="91" spans="2:13" x14ac:dyDescent="0.2">
      <c r="B91" s="4">
        <v>7.5</v>
      </c>
      <c r="C91" s="4">
        <f t="shared" si="28"/>
        <v>11.342857142857143</v>
      </c>
      <c r="F91">
        <v>74</v>
      </c>
      <c r="G91">
        <f t="shared" si="30"/>
        <v>0.57109604388382917</v>
      </c>
      <c r="H91">
        <f t="shared" si="31"/>
        <v>0.57109604388382917</v>
      </c>
      <c r="I91" s="10">
        <v>3</v>
      </c>
      <c r="J91" s="10">
        <v>2</v>
      </c>
      <c r="K91">
        <f t="shared" si="26"/>
        <v>2.2843841755353167</v>
      </c>
      <c r="L91">
        <f t="shared" si="27"/>
        <v>0.2843841755353167</v>
      </c>
      <c r="M91">
        <f t="shared" si="29"/>
        <v>8.0874359294901818E-2</v>
      </c>
    </row>
    <row r="92" spans="2:13" x14ac:dyDescent="0.2">
      <c r="B92" s="4">
        <v>7.6</v>
      </c>
      <c r="C92" s="4">
        <f t="shared" si="28"/>
        <v>11.489523809523808</v>
      </c>
      <c r="F92">
        <v>75</v>
      </c>
      <c r="G92">
        <f t="shared" si="30"/>
        <v>0.56825220212847605</v>
      </c>
      <c r="H92">
        <f t="shared" si="31"/>
        <v>0.56825220212847605</v>
      </c>
      <c r="I92" s="10">
        <v>2</v>
      </c>
      <c r="J92" s="10">
        <v>3</v>
      </c>
      <c r="K92">
        <f t="shared" si="26"/>
        <v>1.7047566063854283</v>
      </c>
      <c r="L92">
        <f t="shared" si="27"/>
        <v>-1.2952433936145717</v>
      </c>
      <c r="M92">
        <f t="shared" si="29"/>
        <v>1.6776554487021924</v>
      </c>
    </row>
    <row r="93" spans="2:13" x14ac:dyDescent="0.2">
      <c r="B93" s="4">
        <v>7.7</v>
      </c>
      <c r="C93" s="4">
        <f t="shared" si="28"/>
        <v>11.636190476190476</v>
      </c>
      <c r="F93">
        <v>76</v>
      </c>
      <c r="G93">
        <f t="shared" si="30"/>
        <v>0.5812046360646218</v>
      </c>
      <c r="H93">
        <f t="shared" si="31"/>
        <v>0.5812046360646218</v>
      </c>
      <c r="I93" s="10">
        <v>4</v>
      </c>
      <c r="J93" s="10">
        <v>3</v>
      </c>
      <c r="K93">
        <f t="shared" si="26"/>
        <v>2.9060231803231091</v>
      </c>
      <c r="L93">
        <f t="shared" si="27"/>
        <v>-9.3976819676890866E-2</v>
      </c>
      <c r="M93">
        <f t="shared" si="29"/>
        <v>8.8316426365828617E-3</v>
      </c>
    </row>
    <row r="94" spans="2:13" x14ac:dyDescent="0.2">
      <c r="B94" s="4">
        <v>7.8</v>
      </c>
      <c r="C94" s="4">
        <f t="shared" si="28"/>
        <v>11.782857142857143</v>
      </c>
      <c r="F94">
        <v>77</v>
      </c>
      <c r="G94">
        <f t="shared" si="30"/>
        <v>0.58214440426139069</v>
      </c>
      <c r="H94">
        <f t="shared" si="31"/>
        <v>0.58214440426139069</v>
      </c>
      <c r="I94" s="10">
        <v>6</v>
      </c>
      <c r="J94" s="10">
        <v>2</v>
      </c>
      <c r="K94">
        <f t="shared" si="26"/>
        <v>4.0750108298297354</v>
      </c>
      <c r="L94">
        <f t="shared" si="27"/>
        <v>2.0750108298297354</v>
      </c>
      <c r="M94">
        <f t="shared" si="29"/>
        <v>4.3056699439106874</v>
      </c>
    </row>
    <row r="95" spans="2:13" x14ac:dyDescent="0.2">
      <c r="B95" s="4">
        <v>7.9</v>
      </c>
      <c r="C95" s="4">
        <f t="shared" si="28"/>
        <v>11.929523809523809</v>
      </c>
      <c r="F95">
        <v>78</v>
      </c>
      <c r="G95">
        <f t="shared" si="30"/>
        <v>0.56139429596309331</v>
      </c>
      <c r="H95">
        <f t="shared" si="31"/>
        <v>0.56139429596309331</v>
      </c>
      <c r="I95" s="8">
        <v>5</v>
      </c>
      <c r="J95" s="8">
        <v>5</v>
      </c>
      <c r="K95">
        <f t="shared" si="26"/>
        <v>3.3683657757785594</v>
      </c>
      <c r="L95">
        <f t="shared" si="27"/>
        <v>-1.6316342242214406</v>
      </c>
      <c r="M95">
        <f t="shared" si="29"/>
        <v>2.6622302416507022</v>
      </c>
    </row>
    <row r="96" spans="2:13" x14ac:dyDescent="0.2">
      <c r="B96" s="4">
        <v>8</v>
      </c>
      <c r="C96" s="4">
        <f>$B$11+$B$13*B96</f>
        <v>12.076190476190476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Kurucz</dc:creator>
  <cp:lastModifiedBy>Juan Francisco Kurucz</cp:lastModifiedBy>
  <dcterms:created xsi:type="dcterms:W3CDTF">2021-09-08T22:41:05Z</dcterms:created>
  <dcterms:modified xsi:type="dcterms:W3CDTF">2021-09-08T23:17:39Z</dcterms:modified>
</cp:coreProperties>
</file>