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ES- SIT. FINAN" sheetId="1" r:id="rId1"/>
    <sheet name="ES. RESULT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<sst xmlns="http://schemas.openxmlformats.org/spreadsheetml/2006/main" count="374" uniqueCount="341">
  <si>
    <t xml:space="preserve">COOPERATIVA ORILLAS DEL ZAMORA </t>
  </si>
  <si>
    <t>RUC: 11900036223001</t>
  </si>
  <si>
    <t xml:space="preserve">Loja,La Tebaida, Call. Jorge Washintong y Juan Montalvo. </t>
  </si>
  <si>
    <t>ESTADO DE SITUACIÓN FINANCIERA</t>
  </si>
  <si>
    <t xml:space="preserve">Código </t>
  </si>
  <si>
    <t xml:space="preserve">Cuenta </t>
  </si>
  <si>
    <t xml:space="preserve">Rúbro Económico </t>
  </si>
  <si>
    <t xml:space="preserve">Activos </t>
  </si>
  <si>
    <t>1.1</t>
  </si>
  <si>
    <t xml:space="preserve">Activo Corriente </t>
  </si>
  <si>
    <t>1.1.1</t>
  </si>
  <si>
    <t xml:space="preserve">Efectivo y Equivalentes a Efectivo </t>
  </si>
  <si>
    <t>1.1.1.2</t>
  </si>
  <si>
    <t>Caja Chica</t>
  </si>
  <si>
    <t>1.1.1.3</t>
  </si>
  <si>
    <t>Cooperativas</t>
  </si>
  <si>
    <t>1.1.1.3.1</t>
  </si>
  <si>
    <t xml:space="preserve">Cooperativas de Ahorro y Crédito </t>
  </si>
  <si>
    <t>1.1.1.3.1.1</t>
  </si>
  <si>
    <t>Ahorro a la vista 1101005799</t>
  </si>
  <si>
    <t>1.1.1.3.1.2</t>
  </si>
  <si>
    <t>Cta. Ahorros destino 31108000010</t>
  </si>
  <si>
    <t>1.1.2</t>
  </si>
  <si>
    <t xml:space="preserve">Activos Financieros </t>
  </si>
  <si>
    <t>1.1.2.5</t>
  </si>
  <si>
    <t>Cuentas por Cobrar</t>
  </si>
  <si>
    <t>1.1.2.5.1</t>
  </si>
  <si>
    <t>Clientes Comerciales</t>
  </si>
  <si>
    <t>1.1.2.5.3</t>
  </si>
  <si>
    <t xml:space="preserve">Cuentas por Cobrar a Socios </t>
  </si>
  <si>
    <t>1.1.2.5.3.1</t>
  </si>
  <si>
    <t xml:space="preserve">Cuentas por cobrar ayuda emergentes </t>
  </si>
  <si>
    <t>1.1.2.5.8</t>
  </si>
  <si>
    <t xml:space="preserve">Multas por cobrar a socios </t>
  </si>
  <si>
    <t>1.1.2.5.8.5</t>
  </si>
  <si>
    <t xml:space="preserve">Multas por cobrar varios incumplimiento del reglamento </t>
  </si>
  <si>
    <t>1.1.2.7</t>
  </si>
  <si>
    <t xml:space="preserve">Otras Cuentas por Cobrar </t>
  </si>
  <si>
    <t>1.1.2.7.6</t>
  </si>
  <si>
    <t xml:space="preserve">Cuenrtas por cobrar no identificadas </t>
  </si>
  <si>
    <t>1.1.3</t>
  </si>
  <si>
    <t xml:space="preserve">Inventario </t>
  </si>
  <si>
    <t>1.1.4</t>
  </si>
  <si>
    <t xml:space="preserve">Servicios y otros Pagos Anticipados </t>
  </si>
  <si>
    <t>1.1.5</t>
  </si>
  <si>
    <t xml:space="preserve">Activos por Impuestos Corrientes </t>
  </si>
  <si>
    <t>1.2</t>
  </si>
  <si>
    <t xml:space="preserve">Activos No Corrientes </t>
  </si>
  <si>
    <t>1.2.1</t>
  </si>
  <si>
    <t>Propiedad Planta y Equipos</t>
  </si>
  <si>
    <t>1.2.1.1</t>
  </si>
  <si>
    <t xml:space="preserve">Terrenos </t>
  </si>
  <si>
    <t>1.2.1.1.1</t>
  </si>
  <si>
    <t>1.2.1.2</t>
  </si>
  <si>
    <t xml:space="preserve">Edificios </t>
  </si>
  <si>
    <t>1.2.1.2.1</t>
  </si>
  <si>
    <t xml:space="preserve">Edificios y Locales </t>
  </si>
  <si>
    <t>1.2.1.4</t>
  </si>
  <si>
    <t>Instalaciones</t>
  </si>
  <si>
    <t>1.2.1.4.1</t>
  </si>
  <si>
    <t>1.2.1.5</t>
  </si>
  <si>
    <t xml:space="preserve">Muebles y Enseres </t>
  </si>
  <si>
    <t>1.2.1.5.1</t>
  </si>
  <si>
    <t>Muebles de oficina</t>
  </si>
  <si>
    <t>1.2.1.6</t>
  </si>
  <si>
    <t xml:space="preserve">Maquinarias y Equipos </t>
  </si>
  <si>
    <t>1.2.1.6.1</t>
  </si>
  <si>
    <t>1.2.1.6.3</t>
  </si>
  <si>
    <t xml:space="preserve">Maquinaria de fumigación </t>
  </si>
  <si>
    <t>1.2.1.6.4</t>
  </si>
  <si>
    <t xml:space="preserve">Equipos Especializados </t>
  </si>
  <si>
    <t>1.2.1.7</t>
  </si>
  <si>
    <t xml:space="preserve">Equipos de Computación </t>
  </si>
  <si>
    <t>1.2.1.7.1</t>
  </si>
  <si>
    <t>1.2.1.9</t>
  </si>
  <si>
    <t>Otras Porpiedades, Planta y Equipo</t>
  </si>
  <si>
    <t>1.2.1.9.1</t>
  </si>
  <si>
    <t>Equipos de Oficina</t>
  </si>
  <si>
    <t>1.2.1.10</t>
  </si>
  <si>
    <t xml:space="preserve">Repuestos y Herramientas </t>
  </si>
  <si>
    <t>1.2.1.10.1</t>
  </si>
  <si>
    <t xml:space="preserve">Herramientas </t>
  </si>
  <si>
    <t>1.2.1.11</t>
  </si>
  <si>
    <t xml:space="preserve">(-) Depreciación Acumulada Propiedades, Planta y Equipo </t>
  </si>
  <si>
    <t>1.2.1.11.1</t>
  </si>
  <si>
    <t xml:space="preserve">Depreciación acumulada de edificios y locales </t>
  </si>
  <si>
    <t>1.2.1.11.2</t>
  </si>
  <si>
    <t>Depreciación acumulada de instalaciones</t>
  </si>
  <si>
    <t>1.2.1.11.3</t>
  </si>
  <si>
    <t xml:space="preserve">Depreciación acumulada de muebles de oficina </t>
  </si>
  <si>
    <t>1.2.1.11.4</t>
  </si>
  <si>
    <t xml:space="preserve">Depreciación acumulada de herramientas </t>
  </si>
  <si>
    <t>1.2.1.11.5</t>
  </si>
  <si>
    <t xml:space="preserve">Depreciació acumulada de maquinaria de fumigación </t>
  </si>
  <si>
    <t>1.2.1.11.6</t>
  </si>
  <si>
    <t xml:space="preserve">Depreciación acumulada de equipos de oficina </t>
  </si>
  <si>
    <t>1.2.1.11.7</t>
  </si>
  <si>
    <t xml:space="preserve">Depreciación acumulada de equipos especializados </t>
  </si>
  <si>
    <t>1.2.1.11.8</t>
  </si>
  <si>
    <t xml:space="preserve">Depreciación acumulada de equipos de computación </t>
  </si>
  <si>
    <t>1.2.2</t>
  </si>
  <si>
    <t xml:space="preserve">Propiedades de Inversión </t>
  </si>
  <si>
    <t>1.2.3</t>
  </si>
  <si>
    <t xml:space="preserve">Activos Biológicos </t>
  </si>
  <si>
    <t>1.2.4</t>
  </si>
  <si>
    <t xml:space="preserve">Intangibles </t>
  </si>
  <si>
    <t>1.2.6</t>
  </si>
  <si>
    <t xml:space="preserve">Activos Financieros  No Corrientes </t>
  </si>
  <si>
    <t xml:space="preserve">Pasivos </t>
  </si>
  <si>
    <t>2.1</t>
  </si>
  <si>
    <t xml:space="preserve">Pasivo Corriente </t>
  </si>
  <si>
    <t>2.1.3</t>
  </si>
  <si>
    <t>Cuentas y Documentos por Pagar</t>
  </si>
  <si>
    <t>2.1.3.1</t>
  </si>
  <si>
    <t>Cuentas por Pagar</t>
  </si>
  <si>
    <t>2.1.3.1.1</t>
  </si>
  <si>
    <t>Proveedores</t>
  </si>
  <si>
    <t>2.1.3.1.3</t>
  </si>
  <si>
    <t xml:space="preserve">Proveedores de servicios </t>
  </si>
  <si>
    <t>2.1.3.6</t>
  </si>
  <si>
    <t xml:space="preserve">Cuentas por pagar socios asociados </t>
  </si>
  <si>
    <t>2.1.3.6.1</t>
  </si>
  <si>
    <t xml:space="preserve">Fondo de ayuda social </t>
  </si>
  <si>
    <t>2.1.3.6.2</t>
  </si>
  <si>
    <t xml:space="preserve">Fondo de educación </t>
  </si>
  <si>
    <t>2.1.3.6.3</t>
  </si>
  <si>
    <t xml:space="preserve">Bono Navideño </t>
  </si>
  <si>
    <t>2.1.3.6.4</t>
  </si>
  <si>
    <t xml:space="preserve">Cuentas por pagar socios varios </t>
  </si>
  <si>
    <t>2.1.4</t>
  </si>
  <si>
    <t xml:space="preserve">Obligaciones con Instituciones Financieras </t>
  </si>
  <si>
    <t>2.1.5</t>
  </si>
  <si>
    <t xml:space="preserve">Provisiones </t>
  </si>
  <si>
    <t>2.1.7</t>
  </si>
  <si>
    <t xml:space="preserve">Otras Obligaciones Corrientes </t>
  </si>
  <si>
    <t>2.1.8</t>
  </si>
  <si>
    <t xml:space="preserve">Cuentas por pagar diversas /relacionadas </t>
  </si>
  <si>
    <t>2.1.10</t>
  </si>
  <si>
    <t xml:space="preserve">Anticipo de clientes </t>
  </si>
  <si>
    <t>2.1.10.1</t>
  </si>
  <si>
    <t xml:space="preserve">Anticipo cuotas de administración </t>
  </si>
  <si>
    <t>2.1.12</t>
  </si>
  <si>
    <t xml:space="preserve">Proción Corriente de Provisiones por Beneficios a Empleados </t>
  </si>
  <si>
    <t>2.1.13</t>
  </si>
  <si>
    <t xml:space="preserve">Otros Pasivos Corrientes </t>
  </si>
  <si>
    <t>2.1.13.1</t>
  </si>
  <si>
    <t xml:space="preserve">Cuentas por pagar no identificadas </t>
  </si>
  <si>
    <t>2.2.</t>
  </si>
  <si>
    <t xml:space="preserve">Pasivo No Corriente </t>
  </si>
  <si>
    <t>2.2.2</t>
  </si>
  <si>
    <t>2.2.3</t>
  </si>
  <si>
    <t>2.2.4</t>
  </si>
  <si>
    <t>2.2.7</t>
  </si>
  <si>
    <t xml:space="preserve">Provisiones por Beneficios a Empleados </t>
  </si>
  <si>
    <t>2.2.8</t>
  </si>
  <si>
    <t xml:space="preserve">Pasivo Diferido </t>
  </si>
  <si>
    <t xml:space="preserve">Patrimonio </t>
  </si>
  <si>
    <t>3.1</t>
  </si>
  <si>
    <t xml:space="preserve">Patrimonio Atribuible a Propietarios </t>
  </si>
  <si>
    <t>3.1.1</t>
  </si>
  <si>
    <t xml:space="preserve">Capital Social </t>
  </si>
  <si>
    <t>3.1.2</t>
  </si>
  <si>
    <t xml:space="preserve">Aportes de Socios o Accionitas para Futura Capitalización </t>
  </si>
  <si>
    <t>3.1.2.1</t>
  </si>
  <si>
    <t xml:space="preserve">Certficados de aportación </t>
  </si>
  <si>
    <t>3.1.4</t>
  </si>
  <si>
    <t>Reservas</t>
  </si>
  <si>
    <t>3.1.4.1</t>
  </si>
  <si>
    <t xml:space="preserve">Legal Irrepartible </t>
  </si>
  <si>
    <t>3.1.5</t>
  </si>
  <si>
    <t xml:space="preserve">Otros Resultados Integrales </t>
  </si>
  <si>
    <t>3.1.5.2</t>
  </si>
  <si>
    <t xml:space="preserve">Superávit por Revaluación de Propiedad, Planta y Equipos </t>
  </si>
  <si>
    <t>3.1.5.2.1</t>
  </si>
  <si>
    <t>3.1.5.5</t>
  </si>
  <si>
    <t xml:space="preserve">Déficit por Revaluación de Propiedad, Planta y Equipos </t>
  </si>
  <si>
    <t>3.1.5.5.1</t>
  </si>
  <si>
    <t>3.1.6</t>
  </si>
  <si>
    <t xml:space="preserve">Resultados Acumulados </t>
  </si>
  <si>
    <t>3.1.6.3</t>
  </si>
  <si>
    <t xml:space="preserve">Excedente Acumulado </t>
  </si>
  <si>
    <t>3.1.6.3.1</t>
  </si>
  <si>
    <t>3.1.7</t>
  </si>
  <si>
    <t xml:space="preserve">Resultado del Ejercicio </t>
  </si>
  <si>
    <t>3.1.7.1</t>
  </si>
  <si>
    <t xml:space="preserve">Excedente del ejercicio </t>
  </si>
  <si>
    <t>3.2</t>
  </si>
  <si>
    <t>Participación No Controladas</t>
  </si>
  <si>
    <t xml:space="preserve">RESULTADO DEL EJERCICIO </t>
  </si>
  <si>
    <t xml:space="preserve">GERENTE GENERAL </t>
  </si>
  <si>
    <t xml:space="preserve">CONTADOR </t>
  </si>
  <si>
    <t>COOPERATIVA  LOJA</t>
  </si>
  <si>
    <t>RUC: 1150339016</t>
  </si>
  <si>
    <t>Loja10 de Agosto y AV.Universitaria</t>
  </si>
  <si>
    <t>ESTADO DE RESULTADOS</t>
  </si>
  <si>
    <t>Ingresos</t>
  </si>
  <si>
    <t>4.1</t>
  </si>
  <si>
    <t xml:space="preserve">Ingresos por ventas </t>
  </si>
  <si>
    <t>4.2</t>
  </si>
  <si>
    <t xml:space="preserve">Otros Ingresos de Actividades Ordinarias </t>
  </si>
  <si>
    <t>4.3</t>
  </si>
  <si>
    <t xml:space="preserve">Otros Ingresos Financieros </t>
  </si>
  <si>
    <t>4.5.</t>
  </si>
  <si>
    <t xml:space="preserve">Ingresos administrativos y sociales </t>
  </si>
  <si>
    <t>4.5.1</t>
  </si>
  <si>
    <t>4.5.1.1</t>
  </si>
  <si>
    <t>4.5.3</t>
  </si>
  <si>
    <t xml:space="preserve">Cuotas de ingreso </t>
  </si>
  <si>
    <t>4.5.3.1</t>
  </si>
  <si>
    <t>4.5.4</t>
  </si>
  <si>
    <t>Multas</t>
  </si>
  <si>
    <t>4.5.4.2</t>
  </si>
  <si>
    <t xml:space="preserve">Multa por no depositar mensualidad </t>
  </si>
  <si>
    <t>4.5.4.6</t>
  </si>
  <si>
    <t xml:space="preserve">Multas varias por incumplimiento del reglamento </t>
  </si>
  <si>
    <t>4.5.5</t>
  </si>
  <si>
    <t xml:space="preserve">Ingresos varios </t>
  </si>
  <si>
    <t>4.5.5.4</t>
  </si>
  <si>
    <t>Ingresos por ayudas económicas</t>
  </si>
  <si>
    <t>4.6</t>
  </si>
  <si>
    <t xml:space="preserve">Otros Ingresos </t>
  </si>
  <si>
    <t>4.6.1</t>
  </si>
  <si>
    <t xml:space="preserve">Intereses Ganados </t>
  </si>
  <si>
    <t>4.6.6.1</t>
  </si>
  <si>
    <t xml:space="preserve">Intereses Ganados Cooperativa de Ahorro y Crédito </t>
  </si>
  <si>
    <t>4.6.4</t>
  </si>
  <si>
    <t>Venta de hojas valoradas</t>
  </si>
  <si>
    <t>4.6.4.1</t>
  </si>
  <si>
    <t>4.6.5</t>
  </si>
  <si>
    <t>Venta de carpetas</t>
  </si>
  <si>
    <t>4.6.5.1</t>
  </si>
  <si>
    <t xml:space="preserve">Costos y Gastos </t>
  </si>
  <si>
    <t>5.1</t>
  </si>
  <si>
    <t xml:space="preserve">Costos de Venta y Producción </t>
  </si>
  <si>
    <t>5.1.1</t>
  </si>
  <si>
    <t xml:space="preserve">Materiales Utilizados o Productos Vendidos </t>
  </si>
  <si>
    <t>5.1.2</t>
  </si>
  <si>
    <t xml:space="preserve">Mano de Obra Directa </t>
  </si>
  <si>
    <t>5.1.3</t>
  </si>
  <si>
    <t xml:space="preserve">Mano de Obra Indirecta </t>
  </si>
  <si>
    <t>5.1.4</t>
  </si>
  <si>
    <t xml:space="preserve">Costos Indirectos de Fabricación </t>
  </si>
  <si>
    <t>5.2</t>
  </si>
  <si>
    <t>5.2.1</t>
  </si>
  <si>
    <t xml:space="preserve">Gastos de Actividades Ordinarias </t>
  </si>
  <si>
    <t>5.2.1.2</t>
  </si>
  <si>
    <t xml:space="preserve">Administrativos </t>
  </si>
  <si>
    <t>5.2.1.2.45</t>
  </si>
  <si>
    <t xml:space="preserve">IVA Gasto Administrativo </t>
  </si>
  <si>
    <t>5.2.1.2.45.1</t>
  </si>
  <si>
    <t>5.2.2</t>
  </si>
  <si>
    <t>Gastos No Operacionales</t>
  </si>
  <si>
    <t>5.2.3</t>
  </si>
  <si>
    <t xml:space="preserve">Gasto de Operaciones Descontinuadas </t>
  </si>
  <si>
    <t>5.3</t>
  </si>
  <si>
    <t xml:space="preserve">Gasto de administración y ventas </t>
  </si>
  <si>
    <t>5.3.1</t>
  </si>
  <si>
    <t xml:space="preserve">Gasto de personal </t>
  </si>
  <si>
    <t>5.3.3</t>
  </si>
  <si>
    <t xml:space="preserve">Gastos de Alimentación, movilización y uniformes </t>
  </si>
  <si>
    <t>5.3.7</t>
  </si>
  <si>
    <t>Gastos generales de servicios</t>
  </si>
  <si>
    <t>5.3.7.1</t>
  </si>
  <si>
    <t>5.3.7.1.2</t>
  </si>
  <si>
    <t>Servicios de limpieza</t>
  </si>
  <si>
    <t>5.3.7.3</t>
  </si>
  <si>
    <t xml:space="preserve">Materiales y suministros </t>
  </si>
  <si>
    <t>5.3.7.3.1</t>
  </si>
  <si>
    <t>Útiles y suministros de oficina</t>
  </si>
  <si>
    <t>5.3.7.6</t>
  </si>
  <si>
    <t>Impuestos, contribuciones y multas</t>
  </si>
  <si>
    <t>5.3.7.6.1</t>
  </si>
  <si>
    <t>Impuestos Municipales</t>
  </si>
  <si>
    <t>5.3.7.6.1.2</t>
  </si>
  <si>
    <t>Simert al Municipio</t>
  </si>
  <si>
    <t>5.3.7.7</t>
  </si>
  <si>
    <t>5.3.7.7.2</t>
  </si>
  <si>
    <t xml:space="preserve">Honorarios Gerente </t>
  </si>
  <si>
    <t>5.3.7.7.2.1</t>
  </si>
  <si>
    <t>5.3.7.7.3</t>
  </si>
  <si>
    <t>Honorarios Contador</t>
  </si>
  <si>
    <t>5.3.7.7.3.1</t>
  </si>
  <si>
    <t xml:space="preserve">Honorarios Servicios Contables </t>
  </si>
  <si>
    <t>5.3.7.7.4</t>
  </si>
  <si>
    <t xml:space="preserve">Honorarios Servicio Jurídico </t>
  </si>
  <si>
    <t>5.3.7.7.4.1</t>
  </si>
  <si>
    <t>Honorarios Servicio Jurídico</t>
  </si>
  <si>
    <t>5.3.7.8</t>
  </si>
  <si>
    <t xml:space="preserve">Depreciaciones </t>
  </si>
  <si>
    <t>5.3.7.8.1</t>
  </si>
  <si>
    <t>Depreciación de edificios y locales</t>
  </si>
  <si>
    <t>5.3.7.8.1.1</t>
  </si>
  <si>
    <t>5.3.7.8.2</t>
  </si>
  <si>
    <t xml:space="preserve">Depreciación de instalaciones </t>
  </si>
  <si>
    <t>5.3.7.8.2.1</t>
  </si>
  <si>
    <t>5.3.7.8.3</t>
  </si>
  <si>
    <t xml:space="preserve">Depreciación de muebles de oficina </t>
  </si>
  <si>
    <t>5.3.7.8.3.1</t>
  </si>
  <si>
    <t>5.3.7.8.4</t>
  </si>
  <si>
    <t>Depreciación de herramientas</t>
  </si>
  <si>
    <t>5.3.7.8.4.1</t>
  </si>
  <si>
    <t>5.3.7.8.5</t>
  </si>
  <si>
    <t xml:space="preserve">Depreciación de maquiaria de fumigación </t>
  </si>
  <si>
    <t>5.3.7.8.5.1</t>
  </si>
  <si>
    <t>5.3.7.8.6</t>
  </si>
  <si>
    <t xml:space="preserve">Depreciación de equipos de oficina </t>
  </si>
  <si>
    <t>5.3.7.8.6.1</t>
  </si>
  <si>
    <t>5.3.7.8.7</t>
  </si>
  <si>
    <t xml:space="preserve">Depreciación equipos especializados </t>
  </si>
  <si>
    <t>5.3.7.8.7.1</t>
  </si>
  <si>
    <t>5.3.7.8.8</t>
  </si>
  <si>
    <t xml:space="preserve">Depreciación equipos de computación </t>
  </si>
  <si>
    <t>5.3.7.8.8.1</t>
  </si>
  <si>
    <t>5.3.7.10</t>
  </si>
  <si>
    <t xml:space="preserve">Servicios básicos </t>
  </si>
  <si>
    <t>5.3.7.10.1</t>
  </si>
  <si>
    <t xml:space="preserve">Energía Eléctrica </t>
  </si>
  <si>
    <t>5.3.7.10.1.1</t>
  </si>
  <si>
    <t>5.3.7.10.3</t>
  </si>
  <si>
    <t>Agua Potable</t>
  </si>
  <si>
    <t>5.3.7.10.3.1</t>
  </si>
  <si>
    <t>5.3.7.10.4</t>
  </si>
  <si>
    <t xml:space="preserve">Internet y Telefonía </t>
  </si>
  <si>
    <t>5.3.7.10.4.1</t>
  </si>
  <si>
    <t>5.3.7.12</t>
  </si>
  <si>
    <t xml:space="preserve">Otros Gastos </t>
  </si>
  <si>
    <t>5.3.7.12.1</t>
  </si>
  <si>
    <t xml:space="preserve">Arreglos Florales  y relacionados </t>
  </si>
  <si>
    <t>5.3.7.12.5</t>
  </si>
  <si>
    <t xml:space="preserve">Ayuda Solidaria </t>
  </si>
  <si>
    <t>5.4</t>
  </si>
  <si>
    <t xml:space="preserve">Gastos Financieros </t>
  </si>
  <si>
    <t>5.4.1</t>
  </si>
  <si>
    <t>Intereses</t>
  </si>
  <si>
    <t>5.4.2</t>
  </si>
  <si>
    <t xml:space="preserve">Comisiones </t>
  </si>
  <si>
    <t>5.4.3</t>
  </si>
  <si>
    <t xml:space="preserve">Servicios Bancarios </t>
  </si>
  <si>
    <t>5.4.3.1</t>
  </si>
  <si>
    <t xml:space="preserve">Chequera </t>
  </si>
  <si>
    <t>UTILIDAD O PÉRDIDA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</si>
</sst>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 &quot;$&quot;* #,##0.00_ ;_ &quot;$&quot;* \-#,##0.00_ ;_ &quot;$&quot;* &quot;-&quot;??_ ;_ @_ "/>
    <numFmt numFmtId="178" formatCode="_ * #,##0_ ;_ * \-#,##0_ ;_ * &quot;-&quot;_ ;_ @_ "/>
    <numFmt numFmtId="179" formatCode="_ [$$-300A]* #,##0.00_ ;_ [$$-300A]* \-#,##0.00_ ;_ [$$-300A]* &quot;-&quot;??_ ;_ @_ "/>
  </numFmts>
  <fonts count="26">
    <font>
      <sz val="11"/>
      <color theme="1"/>
      <name val="Calibri"/>
      <charset val="134"/>
      <scheme val="minor"/>
    </font>
    <font>
      <sz val="12"/>
      <color theme="1"/>
      <name val="Amasis MT Pro"/>
      <charset val="134"/>
    </font>
    <font>
      <b/>
      <sz val="12"/>
      <color theme="1"/>
      <name val="Amasis MT Pro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gency FB"/>
      <charset val="134"/>
    </font>
    <font>
      <sz val="14"/>
      <color theme="1"/>
      <name val="Amasis MT Pro Black"/>
      <charset val="134"/>
    </font>
    <font>
      <b/>
      <i/>
      <u/>
      <sz val="12"/>
      <color theme="1"/>
      <name val="Amasis MT Pro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77" fontId="0" fillId="0" borderId="0" xfId="2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2" applyFont="1" applyAlignment="1">
      <alignment horizontal="center"/>
    </xf>
    <xf numFmtId="177" fontId="2" fillId="0" borderId="0" xfId="2" applyFont="1" applyAlignment="1">
      <alignment horizontal="right"/>
    </xf>
    <xf numFmtId="179" fontId="2" fillId="0" borderId="0" xfId="2" applyNumberFormat="1" applyFont="1" applyAlignment="1">
      <alignment horizontal="right"/>
    </xf>
    <xf numFmtId="0" fontId="1" fillId="0" borderId="0" xfId="0" applyFont="1" applyAlignment="1">
      <alignment horizontal="left"/>
    </xf>
    <xf numFmtId="177" fontId="1" fillId="0" borderId="0" xfId="2" applyFont="1" applyAlignment="1">
      <alignment horizontal="right"/>
    </xf>
    <xf numFmtId="0" fontId="6" fillId="0" borderId="0" xfId="0" applyFont="1" applyAlignment="1">
      <alignment horizontal="center"/>
    </xf>
    <xf numFmtId="177" fontId="3" fillId="0" borderId="0" xfId="2" applyFont="1" applyAlignment="1">
      <alignment horizontal="right"/>
    </xf>
    <xf numFmtId="179" fontId="1" fillId="0" borderId="0" xfId="2" applyNumberFormat="1" applyFont="1" applyAlignment="1">
      <alignment horizontal="right"/>
    </xf>
    <xf numFmtId="177" fontId="1" fillId="0" borderId="0" xfId="0" applyNumberFormat="1" applyFont="1" applyAlignment="1">
      <alignment horizontal="left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02"/>
  <sheetViews>
    <sheetView topLeftCell="A100" workbookViewId="0">
      <selection activeCell="D116" sqref="D116"/>
    </sheetView>
  </sheetViews>
  <sheetFormatPr defaultColWidth="11" defaultRowHeight="14.4" outlineLevelCol="3"/>
  <cols>
    <col min="2" max="2" width="18.1759259259259" style="4" customWidth="1"/>
    <col min="3" max="3" width="67" customWidth="1"/>
    <col min="4" max="4" width="23.5462962962963" style="5" customWidth="1"/>
  </cols>
  <sheetData>
    <row r="2" ht="17" customHeight="1" spans="2:4">
      <c r="B2" s="6" t="s">
        <v>0</v>
      </c>
      <c r="C2" s="6"/>
      <c r="D2" s="6"/>
    </row>
    <row r="3" ht="17" customHeight="1" spans="2:4">
      <c r="B3" s="6" t="s">
        <v>1</v>
      </c>
      <c r="C3" s="6"/>
      <c r="D3" s="6"/>
    </row>
    <row r="4" ht="17" customHeight="1" spans="2:4">
      <c r="B4" s="6" t="s">
        <v>2</v>
      </c>
      <c r="C4" s="6"/>
      <c r="D4" s="6"/>
    </row>
    <row r="6" ht="17.4" spans="2:4">
      <c r="B6" s="7" t="s">
        <v>3</v>
      </c>
      <c r="C6" s="7"/>
      <c r="D6" s="7"/>
    </row>
    <row r="8" s="1" customFormat="1" ht="15.6" spans="2:4">
      <c r="B8" s="8" t="s">
        <v>4</v>
      </c>
      <c r="C8" s="8" t="s">
        <v>5</v>
      </c>
      <c r="D8" s="9" t="s">
        <v>6</v>
      </c>
    </row>
    <row r="9" s="2" customFormat="1" ht="15.6" spans="2:4">
      <c r="B9" s="2">
        <v>1</v>
      </c>
      <c r="C9" s="2" t="s">
        <v>7</v>
      </c>
      <c r="D9" s="10">
        <f>D10+D29</f>
        <v>200976.6</v>
      </c>
    </row>
    <row r="10" s="2" customFormat="1" ht="15.6" spans="2:4">
      <c r="B10" s="2" t="s">
        <v>8</v>
      </c>
      <c r="C10" s="2" t="s">
        <v>9</v>
      </c>
      <c r="D10" s="10">
        <f>D11+D17</f>
        <v>32656.33</v>
      </c>
    </row>
    <row r="11" s="2" customFormat="1" ht="15.6" spans="2:4">
      <c r="B11" s="2" t="s">
        <v>10</v>
      </c>
      <c r="C11" s="2" t="s">
        <v>11</v>
      </c>
      <c r="D11" s="10">
        <f>D12+D13</f>
        <v>32226</v>
      </c>
    </row>
    <row r="12" s="2" customFormat="1" ht="15.6" spans="2:4">
      <c r="B12" s="2" t="s">
        <v>12</v>
      </c>
      <c r="C12" s="12" t="s">
        <v>13</v>
      </c>
      <c r="D12" s="16">
        <v>378.77</v>
      </c>
    </row>
    <row r="13" s="2" customFormat="1" ht="15.6" spans="2:4">
      <c r="B13" s="2" t="s">
        <v>14</v>
      </c>
      <c r="C13" s="2" t="s">
        <v>15</v>
      </c>
      <c r="D13" s="10">
        <f>D14</f>
        <v>31847.23</v>
      </c>
    </row>
    <row r="14" s="2" customFormat="1" ht="15.6" spans="2:4">
      <c r="B14" s="2" t="s">
        <v>16</v>
      </c>
      <c r="C14" s="2" t="s">
        <v>17</v>
      </c>
      <c r="D14" s="10">
        <f>SUM(D15+D16)</f>
        <v>31847.23</v>
      </c>
    </row>
    <row r="15" s="2" customFormat="1" ht="15.6" spans="2:4">
      <c r="B15" s="2" t="s">
        <v>18</v>
      </c>
      <c r="C15" s="12" t="s">
        <v>19</v>
      </c>
      <c r="D15" s="13">
        <v>17672.53</v>
      </c>
    </row>
    <row r="16" s="2" customFormat="1" ht="15.6" spans="2:4">
      <c r="B16" s="2" t="s">
        <v>20</v>
      </c>
      <c r="C16" s="12" t="s">
        <v>21</v>
      </c>
      <c r="D16" s="13">
        <v>14174.7</v>
      </c>
    </row>
    <row r="17" s="2" customFormat="1" ht="15.6" spans="2:4">
      <c r="B17" s="2" t="s">
        <v>22</v>
      </c>
      <c r="C17" s="2" t="s">
        <v>23</v>
      </c>
      <c r="D17" s="10">
        <f>SUM(D18+D20+D22+D24)</f>
        <v>430.33</v>
      </c>
    </row>
    <row r="18" s="2" customFormat="1" ht="15.6" spans="2:4">
      <c r="B18" s="2" t="s">
        <v>24</v>
      </c>
      <c r="C18" s="2" t="s">
        <v>25</v>
      </c>
      <c r="D18" s="10">
        <f>D19</f>
        <v>390</v>
      </c>
    </row>
    <row r="19" s="2" customFormat="1" ht="15.6" spans="2:4">
      <c r="B19" s="2" t="s">
        <v>26</v>
      </c>
      <c r="C19" s="12" t="s">
        <v>27</v>
      </c>
      <c r="D19" s="13">
        <v>390</v>
      </c>
    </row>
    <row r="20" s="2" customFormat="1" ht="15.6" spans="2:4">
      <c r="B20" s="2" t="s">
        <v>28</v>
      </c>
      <c r="C20" s="2" t="s">
        <v>29</v>
      </c>
      <c r="D20" s="10">
        <f>D21</f>
        <v>0.17</v>
      </c>
    </row>
    <row r="21" s="2" customFormat="1" ht="15.6" spans="2:4">
      <c r="B21" s="2" t="s">
        <v>30</v>
      </c>
      <c r="C21" s="12" t="s">
        <v>31</v>
      </c>
      <c r="D21" s="13">
        <v>0.17</v>
      </c>
    </row>
    <row r="22" s="2" customFormat="1" ht="15.6" spans="2:4">
      <c r="B22" s="2" t="s">
        <v>32</v>
      </c>
      <c r="C22" s="2" t="s">
        <v>33</v>
      </c>
      <c r="D22" s="10">
        <f>D23</f>
        <v>20</v>
      </c>
    </row>
    <row r="23" s="2" customFormat="1" ht="15.6" spans="2:4">
      <c r="B23" s="2" t="s">
        <v>34</v>
      </c>
      <c r="C23" s="12" t="s">
        <v>35</v>
      </c>
      <c r="D23" s="13">
        <v>20</v>
      </c>
    </row>
    <row r="24" s="2" customFormat="1" ht="15.6" spans="2:4">
      <c r="B24" s="2" t="s">
        <v>36</v>
      </c>
      <c r="C24" s="2" t="s">
        <v>37</v>
      </c>
      <c r="D24" s="10">
        <f>D25</f>
        <v>20.16</v>
      </c>
    </row>
    <row r="25" s="2" customFormat="1" ht="15.6" spans="2:4">
      <c r="B25" s="2" t="s">
        <v>38</v>
      </c>
      <c r="C25" s="12" t="s">
        <v>39</v>
      </c>
      <c r="D25" s="13">
        <v>20.16</v>
      </c>
    </row>
    <row r="26" s="2" customFormat="1" ht="15.6" spans="2:4">
      <c r="B26" s="2" t="s">
        <v>40</v>
      </c>
      <c r="C26" s="2" t="s">
        <v>41</v>
      </c>
      <c r="D26" s="10">
        <v>0</v>
      </c>
    </row>
    <row r="27" s="2" customFormat="1" ht="15.6" spans="2:4">
      <c r="B27" s="2" t="s">
        <v>42</v>
      </c>
      <c r="C27" s="2" t="s">
        <v>43</v>
      </c>
      <c r="D27" s="10">
        <v>0</v>
      </c>
    </row>
    <row r="28" s="2" customFormat="1" ht="15.6" spans="2:4">
      <c r="B28" s="2" t="s">
        <v>44</v>
      </c>
      <c r="C28" s="2" t="s">
        <v>45</v>
      </c>
      <c r="D28" s="10">
        <v>0</v>
      </c>
    </row>
    <row r="29" s="2" customFormat="1" ht="15.6" spans="2:4">
      <c r="B29" s="2" t="s">
        <v>46</v>
      </c>
      <c r="C29" s="2" t="s">
        <v>47</v>
      </c>
      <c r="D29" s="10">
        <f>D30</f>
        <v>168320.27</v>
      </c>
    </row>
    <row r="30" s="2" customFormat="1" ht="15.6" spans="2:4">
      <c r="B30" s="2" t="s">
        <v>48</v>
      </c>
      <c r="C30" s="2" t="s">
        <v>49</v>
      </c>
      <c r="D30" s="10">
        <f>SUM(D31+D33+D35+D37+D39+D43+D45+D47-D49)</f>
        <v>168320.27</v>
      </c>
    </row>
    <row r="31" s="2" customFormat="1" ht="15.6" spans="2:4">
      <c r="B31" s="2" t="s">
        <v>50</v>
      </c>
      <c r="C31" s="2" t="s">
        <v>51</v>
      </c>
      <c r="D31" s="10">
        <f>D32</f>
        <v>34518.75</v>
      </c>
    </row>
    <row r="32" s="2" customFormat="1" ht="15.6" spans="2:4">
      <c r="B32" s="2" t="s">
        <v>52</v>
      </c>
      <c r="C32" s="12" t="s">
        <v>51</v>
      </c>
      <c r="D32" s="13">
        <v>34518.75</v>
      </c>
    </row>
    <row r="33" s="2" customFormat="1" ht="15.6" spans="2:4">
      <c r="B33" s="2" t="s">
        <v>53</v>
      </c>
      <c r="C33" s="2" t="s">
        <v>54</v>
      </c>
      <c r="D33" s="10">
        <f>D34</f>
        <v>131689.18</v>
      </c>
    </row>
    <row r="34" s="2" customFormat="1" ht="15.6" spans="2:4">
      <c r="B34" s="2" t="s">
        <v>55</v>
      </c>
      <c r="C34" s="12" t="s">
        <v>56</v>
      </c>
      <c r="D34" s="13">
        <v>131689.18</v>
      </c>
    </row>
    <row r="35" s="2" customFormat="1" ht="15.6" spans="2:4">
      <c r="B35" s="2" t="s">
        <v>57</v>
      </c>
      <c r="C35" s="2" t="s">
        <v>58</v>
      </c>
      <c r="D35" s="10">
        <f>D36</f>
        <v>1293.26</v>
      </c>
    </row>
    <row r="36" s="2" customFormat="1" ht="15.6" spans="2:4">
      <c r="B36" s="2" t="s">
        <v>59</v>
      </c>
      <c r="C36" s="12" t="s">
        <v>58</v>
      </c>
      <c r="D36" s="13">
        <v>1293.26</v>
      </c>
    </row>
    <row r="37" s="2" customFormat="1" ht="15.6" spans="2:4">
      <c r="B37" s="2" t="s">
        <v>60</v>
      </c>
      <c r="C37" s="2" t="s">
        <v>61</v>
      </c>
      <c r="D37" s="10">
        <f>D38</f>
        <v>701.81</v>
      </c>
    </row>
    <row r="38" s="2" customFormat="1" ht="15.6" spans="2:4">
      <c r="B38" s="2" t="s">
        <v>62</v>
      </c>
      <c r="C38" s="12" t="s">
        <v>63</v>
      </c>
      <c r="D38" s="13">
        <v>701.81</v>
      </c>
    </row>
    <row r="39" s="2" customFormat="1" ht="15.6" spans="2:4">
      <c r="B39" s="2" t="s">
        <v>64</v>
      </c>
      <c r="C39" s="2" t="s">
        <v>65</v>
      </c>
      <c r="D39" s="10">
        <f>D40+D42+D41</f>
        <v>918.73</v>
      </c>
    </row>
    <row r="40" s="2" customFormat="1" ht="15.6" spans="2:4">
      <c r="B40" s="2" t="s">
        <v>66</v>
      </c>
      <c r="C40" s="12" t="s">
        <v>65</v>
      </c>
      <c r="D40" s="13">
        <v>214.32</v>
      </c>
    </row>
    <row r="41" s="2" customFormat="1" ht="15.6" spans="2:4">
      <c r="B41" s="2" t="s">
        <v>67</v>
      </c>
      <c r="C41" s="12" t="s">
        <v>68</v>
      </c>
      <c r="D41" s="13">
        <v>223.77</v>
      </c>
    </row>
    <row r="42" s="2" customFormat="1" ht="15.6" spans="2:4">
      <c r="B42" s="2" t="s">
        <v>69</v>
      </c>
      <c r="C42" s="12" t="s">
        <v>70</v>
      </c>
      <c r="D42" s="13">
        <v>480.64</v>
      </c>
    </row>
    <row r="43" s="2" customFormat="1" ht="15.6" spans="2:4">
      <c r="B43" s="2" t="s">
        <v>71</v>
      </c>
      <c r="C43" s="2" t="s">
        <v>72</v>
      </c>
      <c r="D43" s="10">
        <f>D44</f>
        <v>419.16</v>
      </c>
    </row>
    <row r="44" s="2" customFormat="1" ht="15.6" spans="2:4">
      <c r="B44" s="2" t="s">
        <v>73</v>
      </c>
      <c r="C44" s="12" t="s">
        <v>72</v>
      </c>
      <c r="D44" s="13">
        <v>419.16</v>
      </c>
    </row>
    <row r="45" s="2" customFormat="1" ht="15.6" spans="2:4">
      <c r="B45" s="2" t="s">
        <v>74</v>
      </c>
      <c r="C45" s="2" t="s">
        <v>75</v>
      </c>
      <c r="D45" s="10">
        <f>D46</f>
        <v>26.28</v>
      </c>
    </row>
    <row r="46" s="2" customFormat="1" ht="15.6" spans="2:4">
      <c r="B46" s="2" t="s">
        <v>76</v>
      </c>
      <c r="C46" s="12" t="s">
        <v>77</v>
      </c>
      <c r="D46" s="13">
        <v>26.28</v>
      </c>
    </row>
    <row r="47" s="2" customFormat="1" ht="15.6" spans="2:4">
      <c r="B47" s="2" t="s">
        <v>78</v>
      </c>
      <c r="C47" s="2" t="s">
        <v>79</v>
      </c>
      <c r="D47" s="10">
        <f>D48</f>
        <v>39.21</v>
      </c>
    </row>
    <row r="48" s="2" customFormat="1" ht="15.6" spans="2:4">
      <c r="B48" s="2" t="s">
        <v>80</v>
      </c>
      <c r="C48" s="12" t="s">
        <v>81</v>
      </c>
      <c r="D48" s="13">
        <v>39.21</v>
      </c>
    </row>
    <row r="49" s="2" customFormat="1" ht="15.6" spans="2:4">
      <c r="B49" s="2" t="s">
        <v>82</v>
      </c>
      <c r="C49" s="2" t="s">
        <v>83</v>
      </c>
      <c r="D49" s="10">
        <f>-D50-D51-D52-D53-D54-D55-D56-D57</f>
        <v>1286.11</v>
      </c>
    </row>
    <row r="50" s="2" customFormat="1" ht="15.6" spans="2:4">
      <c r="B50" s="2" t="s">
        <v>84</v>
      </c>
      <c r="C50" s="12" t="s">
        <v>85</v>
      </c>
      <c r="D50" s="13">
        <v>-1097.95</v>
      </c>
    </row>
    <row r="51" s="2" customFormat="1" ht="15.6" spans="2:4">
      <c r="B51" s="2" t="s">
        <v>86</v>
      </c>
      <c r="C51" s="12" t="s">
        <v>87</v>
      </c>
      <c r="D51" s="13">
        <v>-66.57</v>
      </c>
    </row>
    <row r="52" s="2" customFormat="1" ht="15.6" spans="2:4">
      <c r="B52" s="2" t="s">
        <v>88</v>
      </c>
      <c r="C52" s="12" t="s">
        <v>89</v>
      </c>
      <c r="D52" s="13">
        <v>-40.95</v>
      </c>
    </row>
    <row r="53" s="2" customFormat="1" ht="15.6" spans="2:4">
      <c r="B53" s="2" t="s">
        <v>90</v>
      </c>
      <c r="C53" s="12" t="s">
        <v>91</v>
      </c>
      <c r="D53" s="13">
        <v>-2.31</v>
      </c>
    </row>
    <row r="54" s="2" customFormat="1" ht="15.6" spans="2:4">
      <c r="B54" s="2" t="s">
        <v>92</v>
      </c>
      <c r="C54" s="12" t="s">
        <v>93</v>
      </c>
      <c r="D54" s="13">
        <v>-24.29</v>
      </c>
    </row>
    <row r="55" s="2" customFormat="1" ht="15.6" spans="2:4">
      <c r="B55" s="2" t="s">
        <v>94</v>
      </c>
      <c r="C55" s="12" t="s">
        <v>95</v>
      </c>
      <c r="D55" s="13">
        <v>-1.54</v>
      </c>
    </row>
    <row r="56" s="2" customFormat="1" ht="15.6" spans="2:4">
      <c r="B56" s="2" t="s">
        <v>96</v>
      </c>
      <c r="C56" s="12" t="s">
        <v>97</v>
      </c>
      <c r="D56" s="13">
        <v>-28.07</v>
      </c>
    </row>
    <row r="57" s="2" customFormat="1" ht="15.6" spans="2:4">
      <c r="B57" s="2" t="s">
        <v>98</v>
      </c>
      <c r="C57" s="12" t="s">
        <v>99</v>
      </c>
      <c r="D57" s="13">
        <v>-24.43</v>
      </c>
    </row>
    <row r="58" s="2" customFormat="1" ht="15.6" spans="2:4">
      <c r="B58" s="2" t="s">
        <v>100</v>
      </c>
      <c r="C58" s="2" t="s">
        <v>101</v>
      </c>
      <c r="D58" s="10">
        <v>0</v>
      </c>
    </row>
    <row r="59" s="2" customFormat="1" ht="15.6" spans="2:4">
      <c r="B59" s="2" t="s">
        <v>102</v>
      </c>
      <c r="C59" s="2" t="s">
        <v>103</v>
      </c>
      <c r="D59" s="10">
        <v>0</v>
      </c>
    </row>
    <row r="60" s="2" customFormat="1" ht="15.6" spans="2:4">
      <c r="B60" s="2" t="s">
        <v>104</v>
      </c>
      <c r="C60" s="2" t="s">
        <v>105</v>
      </c>
      <c r="D60" s="10">
        <v>0</v>
      </c>
    </row>
    <row r="61" s="2" customFormat="1" ht="15.6" spans="2:4">
      <c r="B61" s="2" t="s">
        <v>106</v>
      </c>
      <c r="C61" s="2" t="s">
        <v>107</v>
      </c>
      <c r="D61" s="10">
        <v>0</v>
      </c>
    </row>
    <row r="62" s="2" customFormat="1" ht="15.6" spans="2:4">
      <c r="B62" s="2">
        <v>2</v>
      </c>
      <c r="C62" s="2" t="s">
        <v>108</v>
      </c>
      <c r="D62" s="10">
        <f>D63</f>
        <v>1428.67</v>
      </c>
    </row>
    <row r="63" s="2" customFormat="1" ht="15.6" spans="2:4">
      <c r="B63" s="2" t="s">
        <v>109</v>
      </c>
      <c r="C63" s="2" t="s">
        <v>110</v>
      </c>
      <c r="D63" s="10">
        <f>D64+D80+D77</f>
        <v>1428.67</v>
      </c>
    </row>
    <row r="64" s="2" customFormat="1" ht="15.6" spans="2:4">
      <c r="B64" s="2" t="s">
        <v>111</v>
      </c>
      <c r="C64" s="2" t="s">
        <v>112</v>
      </c>
      <c r="D64" s="10">
        <f>D65+D68</f>
        <v>1310.67</v>
      </c>
    </row>
    <row r="65" s="2" customFormat="1" ht="15.6" spans="2:4">
      <c r="B65" s="2" t="s">
        <v>113</v>
      </c>
      <c r="C65" s="2" t="s">
        <v>114</v>
      </c>
      <c r="D65" s="10">
        <f>D66+D67</f>
        <v>948.8</v>
      </c>
    </row>
    <row r="66" s="2" customFormat="1" ht="15.6" spans="2:4">
      <c r="B66" s="2" t="s">
        <v>115</v>
      </c>
      <c r="C66" s="12" t="s">
        <v>116</v>
      </c>
      <c r="D66" s="13">
        <v>870.4</v>
      </c>
    </row>
    <row r="67" s="2" customFormat="1" ht="15.6" spans="2:4">
      <c r="B67" s="2" t="s">
        <v>117</v>
      </c>
      <c r="C67" s="12" t="s">
        <v>118</v>
      </c>
      <c r="D67" s="13">
        <v>78.4</v>
      </c>
    </row>
    <row r="68" s="2" customFormat="1" ht="15.6" spans="2:4">
      <c r="B68" s="2" t="s">
        <v>119</v>
      </c>
      <c r="C68" s="2" t="s">
        <v>120</v>
      </c>
      <c r="D68" s="10">
        <f>D69+D70+D71+D72</f>
        <v>361.87</v>
      </c>
    </row>
    <row r="69" s="2" customFormat="1" ht="15.6" spans="2:4">
      <c r="B69" s="2" t="s">
        <v>121</v>
      </c>
      <c r="C69" s="12" t="s">
        <v>122</v>
      </c>
      <c r="D69" s="13">
        <v>164.14</v>
      </c>
    </row>
    <row r="70" s="2" customFormat="1" ht="15.6" spans="2:4">
      <c r="B70" s="2" t="s">
        <v>123</v>
      </c>
      <c r="C70" s="12" t="s">
        <v>124</v>
      </c>
      <c r="D70" s="13">
        <v>153.33</v>
      </c>
    </row>
    <row r="71" s="2" customFormat="1" ht="15.6" spans="2:4">
      <c r="B71" s="2" t="s">
        <v>125</v>
      </c>
      <c r="C71" s="12" t="s">
        <v>126</v>
      </c>
      <c r="D71" s="13">
        <v>11.25</v>
      </c>
    </row>
    <row r="72" s="2" customFormat="1" ht="15.6" spans="2:4">
      <c r="B72" s="2" t="s">
        <v>127</v>
      </c>
      <c r="C72" s="12" t="s">
        <v>128</v>
      </c>
      <c r="D72" s="13">
        <v>33.15</v>
      </c>
    </row>
    <row r="73" s="2" customFormat="1" ht="15.6" spans="2:4">
      <c r="B73" s="2" t="s">
        <v>129</v>
      </c>
      <c r="C73" s="2" t="s">
        <v>130</v>
      </c>
      <c r="D73" s="10">
        <v>0</v>
      </c>
    </row>
    <row r="74" s="2" customFormat="1" ht="15.6" spans="2:4">
      <c r="B74" s="2" t="s">
        <v>131</v>
      </c>
      <c r="C74" s="2" t="s">
        <v>132</v>
      </c>
      <c r="D74" s="10">
        <v>0</v>
      </c>
    </row>
    <row r="75" s="2" customFormat="1" ht="15.6" spans="2:4">
      <c r="B75" s="2" t="s">
        <v>133</v>
      </c>
      <c r="C75" s="2" t="s">
        <v>134</v>
      </c>
      <c r="D75" s="10">
        <v>0</v>
      </c>
    </row>
    <row r="76" s="2" customFormat="1" ht="15.6" spans="2:4">
      <c r="B76" s="2" t="s">
        <v>135</v>
      </c>
      <c r="C76" s="2" t="s">
        <v>136</v>
      </c>
      <c r="D76" s="10">
        <v>0</v>
      </c>
    </row>
    <row r="77" s="2" customFormat="1" ht="15.6" spans="2:4">
      <c r="B77" s="2" t="s">
        <v>137</v>
      </c>
      <c r="C77" s="2" t="s">
        <v>138</v>
      </c>
      <c r="D77" s="10">
        <f>D78</f>
        <v>18</v>
      </c>
    </row>
    <row r="78" s="2" customFormat="1" ht="15.6" spans="2:4">
      <c r="B78" s="2" t="s">
        <v>139</v>
      </c>
      <c r="C78" s="12" t="s">
        <v>140</v>
      </c>
      <c r="D78" s="13">
        <v>18</v>
      </c>
    </row>
    <row r="79" s="2" customFormat="1" ht="15.6" spans="2:4">
      <c r="B79" s="2" t="s">
        <v>141</v>
      </c>
      <c r="C79" s="2" t="s">
        <v>142</v>
      </c>
      <c r="D79" s="10">
        <v>0</v>
      </c>
    </row>
    <row r="80" s="2" customFormat="1" ht="15.6" spans="2:4">
      <c r="B80" s="2" t="s">
        <v>143</v>
      </c>
      <c r="C80" s="2" t="s">
        <v>144</v>
      </c>
      <c r="D80" s="10">
        <f>D81</f>
        <v>100</v>
      </c>
    </row>
    <row r="81" s="2" customFormat="1" ht="15.6" spans="2:4">
      <c r="B81" s="2" t="s">
        <v>145</v>
      </c>
      <c r="C81" s="12" t="s">
        <v>146</v>
      </c>
      <c r="D81" s="13">
        <v>100</v>
      </c>
    </row>
    <row r="82" s="2" customFormat="1" ht="15.6" spans="2:4">
      <c r="B82" s="2" t="s">
        <v>147</v>
      </c>
      <c r="C82" s="2" t="s">
        <v>148</v>
      </c>
      <c r="D82" s="10">
        <v>0</v>
      </c>
    </row>
    <row r="83" s="2" customFormat="1" ht="15.6" spans="2:4">
      <c r="B83" s="2" t="s">
        <v>149</v>
      </c>
      <c r="C83" s="2" t="s">
        <v>112</v>
      </c>
      <c r="D83" s="10">
        <v>0</v>
      </c>
    </row>
    <row r="84" s="2" customFormat="1" ht="15.6" spans="2:4">
      <c r="B84" s="2" t="s">
        <v>150</v>
      </c>
      <c r="C84" s="2" t="s">
        <v>130</v>
      </c>
      <c r="D84" s="10">
        <v>0</v>
      </c>
    </row>
    <row r="85" s="2" customFormat="1" ht="15.6" spans="2:4">
      <c r="B85" s="2" t="s">
        <v>151</v>
      </c>
      <c r="C85" s="2" t="s">
        <v>136</v>
      </c>
      <c r="D85" s="10">
        <v>0</v>
      </c>
    </row>
    <row r="86" s="2" customFormat="1" ht="15.6" spans="2:4">
      <c r="B86" s="2" t="s">
        <v>152</v>
      </c>
      <c r="C86" s="2" t="s">
        <v>153</v>
      </c>
      <c r="D86" s="10">
        <v>0</v>
      </c>
    </row>
    <row r="87" s="2" customFormat="1" ht="15.6" spans="2:4">
      <c r="B87" s="2" t="s">
        <v>154</v>
      </c>
      <c r="C87" s="2" t="s">
        <v>155</v>
      </c>
      <c r="D87" s="10">
        <v>0</v>
      </c>
    </row>
    <row r="88" s="2" customFormat="1" ht="15.6" spans="2:4">
      <c r="B88" s="2">
        <v>3</v>
      </c>
      <c r="C88" s="2" t="s">
        <v>156</v>
      </c>
      <c r="D88" s="10">
        <f>D89</f>
        <v>199547.93</v>
      </c>
    </row>
    <row r="89" s="2" customFormat="1" ht="15.6" spans="2:4">
      <c r="B89" s="2" t="s">
        <v>157</v>
      </c>
      <c r="C89" s="2" t="s">
        <v>158</v>
      </c>
      <c r="D89" s="10">
        <f>D91+D95+D93+D100+D103</f>
        <v>199547.93</v>
      </c>
    </row>
    <row r="90" s="2" customFormat="1" ht="15.6" spans="2:4">
      <c r="B90" s="2" t="s">
        <v>159</v>
      </c>
      <c r="C90" s="2" t="s">
        <v>160</v>
      </c>
      <c r="D90" s="10">
        <v>0</v>
      </c>
    </row>
    <row r="91" s="2" customFormat="1" ht="15.6" spans="2:4">
      <c r="B91" s="2" t="s">
        <v>161</v>
      </c>
      <c r="C91" s="2" t="s">
        <v>162</v>
      </c>
      <c r="D91" s="10">
        <f>D92</f>
        <v>17366</v>
      </c>
    </row>
    <row r="92" s="2" customFormat="1" ht="15.6" spans="2:4">
      <c r="B92" s="2" t="s">
        <v>163</v>
      </c>
      <c r="C92" s="12" t="s">
        <v>164</v>
      </c>
      <c r="D92" s="13">
        <v>17366</v>
      </c>
    </row>
    <row r="93" s="2" customFormat="1" ht="15.6" spans="2:4">
      <c r="B93" s="2" t="s">
        <v>165</v>
      </c>
      <c r="C93" s="2" t="s">
        <v>166</v>
      </c>
      <c r="D93" s="10">
        <f>D94</f>
        <v>7053.32</v>
      </c>
    </row>
    <row r="94" s="2" customFormat="1" ht="15.6" spans="2:4">
      <c r="B94" s="2" t="s">
        <v>167</v>
      </c>
      <c r="C94" s="12" t="s">
        <v>168</v>
      </c>
      <c r="D94" s="13">
        <v>7053.32</v>
      </c>
    </row>
    <row r="95" s="2" customFormat="1" ht="15.6" spans="2:4">
      <c r="B95" s="2" t="s">
        <v>169</v>
      </c>
      <c r="C95" s="2" t="s">
        <v>170</v>
      </c>
      <c r="D95" s="10">
        <f>D96+D98</f>
        <v>162455.84</v>
      </c>
    </row>
    <row r="96" s="2" customFormat="1" ht="15.6" spans="2:4">
      <c r="B96" s="2" t="s">
        <v>171</v>
      </c>
      <c r="C96" s="2" t="s">
        <v>172</v>
      </c>
      <c r="D96" s="10">
        <f>D97</f>
        <v>167288.61</v>
      </c>
    </row>
    <row r="97" s="2" customFormat="1" ht="15.6" spans="2:4">
      <c r="B97" s="2" t="s">
        <v>173</v>
      </c>
      <c r="C97" s="12" t="s">
        <v>172</v>
      </c>
      <c r="D97" s="13">
        <v>167288.61</v>
      </c>
    </row>
    <row r="98" s="2" customFormat="1" ht="15.6" spans="2:4">
      <c r="B98" s="2" t="s">
        <v>174</v>
      </c>
      <c r="C98" s="2" t="s">
        <v>175</v>
      </c>
      <c r="D98" s="10">
        <f>D99</f>
        <v>-4832.77</v>
      </c>
    </row>
    <row r="99" s="2" customFormat="1" ht="15.6" spans="2:4">
      <c r="B99" s="2" t="s">
        <v>176</v>
      </c>
      <c r="C99" s="12" t="s">
        <v>175</v>
      </c>
      <c r="D99" s="13">
        <v>-4832.77</v>
      </c>
    </row>
    <row r="100" s="2" customFormat="1" ht="15.6" spans="2:4">
      <c r="B100" s="2" t="s">
        <v>177</v>
      </c>
      <c r="C100" s="2" t="s">
        <v>178</v>
      </c>
      <c r="D100" s="10">
        <f>D101</f>
        <v>1559.64</v>
      </c>
    </row>
    <row r="101" s="2" customFormat="1" ht="15.6" spans="2:4">
      <c r="B101" s="2" t="s">
        <v>179</v>
      </c>
      <c r="C101" s="2" t="s">
        <v>180</v>
      </c>
      <c r="D101" s="10">
        <f>D102</f>
        <v>1559.64</v>
      </c>
    </row>
    <row r="102" s="2" customFormat="1" ht="15.6" spans="2:4">
      <c r="B102" s="2" t="s">
        <v>181</v>
      </c>
      <c r="C102" s="12" t="s">
        <v>180</v>
      </c>
      <c r="D102" s="17">
        <v>1559.64</v>
      </c>
    </row>
    <row r="103" s="2" customFormat="1" ht="15.6" spans="2:4">
      <c r="B103" s="2" t="s">
        <v>182</v>
      </c>
      <c r="C103" s="2" t="s">
        <v>183</v>
      </c>
      <c r="D103" s="10">
        <f>D104</f>
        <v>11113.13</v>
      </c>
    </row>
    <row r="104" s="2" customFormat="1" ht="15.6" spans="2:4">
      <c r="B104" s="2" t="s">
        <v>184</v>
      </c>
      <c r="C104" s="12" t="s">
        <v>185</v>
      </c>
      <c r="D104" s="13">
        <v>11113.13</v>
      </c>
    </row>
    <row r="105" s="2" customFormat="1" ht="15.6" spans="2:4">
      <c r="B105" s="2" t="s">
        <v>186</v>
      </c>
      <c r="C105" s="2" t="s">
        <v>187</v>
      </c>
      <c r="D105" s="16">
        <v>0</v>
      </c>
    </row>
    <row r="106" s="2" customFormat="1" ht="15.6" spans="4:4">
      <c r="D106" s="10"/>
    </row>
    <row r="107" s="2" customFormat="1" ht="15.6" spans="3:4">
      <c r="C107" s="2" t="s">
        <v>188</v>
      </c>
      <c r="D107" s="10">
        <v>11113.13</v>
      </c>
    </row>
    <row r="108" s="2" customFormat="1" ht="15.6" spans="4:4">
      <c r="D108" s="10"/>
    </row>
    <row r="109" s="2" customFormat="1" ht="15.6" spans="4:4">
      <c r="D109" s="10"/>
    </row>
    <row r="110" s="2" customFormat="1" ht="15.6" spans="4:4">
      <c r="D110" s="10"/>
    </row>
    <row r="111" s="2" customFormat="1" ht="15.6" spans="4:4">
      <c r="D111" s="10"/>
    </row>
    <row r="112" s="2" customFormat="1" ht="15.6" spans="3:4">
      <c r="C112" s="14" t="s">
        <v>189</v>
      </c>
      <c r="D112" s="10"/>
    </row>
    <row r="113" s="2" customFormat="1" ht="15.6" spans="3:4">
      <c r="C113" s="14"/>
      <c r="D113" s="10"/>
    </row>
    <row r="114" s="2" customFormat="1" ht="15.6" spans="3:4">
      <c r="C114" s="14"/>
      <c r="D114" s="10"/>
    </row>
    <row r="115" s="2" customFormat="1" ht="15.6" spans="3:4">
      <c r="C115" s="14"/>
      <c r="D115" s="10"/>
    </row>
    <row r="116" s="2" customFormat="1" ht="15.6" spans="3:4">
      <c r="C116" s="14" t="s">
        <v>190</v>
      </c>
      <c r="D116" s="10"/>
    </row>
    <row r="117" s="2" customFormat="1" ht="15.6" spans="3:4">
      <c r="C117" s="14"/>
      <c r="D117" s="10"/>
    </row>
    <row r="118" s="2" customFormat="1" ht="15.6" spans="4:4">
      <c r="D118" s="10"/>
    </row>
    <row r="119" s="2" customFormat="1" ht="15.6" spans="4:4">
      <c r="D119" s="10"/>
    </row>
    <row r="120" s="2" customFormat="1" ht="15.6" spans="4:4">
      <c r="D120" s="10"/>
    </row>
    <row r="121" s="2" customFormat="1" ht="15.6" spans="4:4">
      <c r="D121" s="10"/>
    </row>
    <row r="122" s="2" customFormat="1" ht="15.6" spans="4:4">
      <c r="D122" s="10"/>
    </row>
    <row r="123" s="2" customFormat="1" ht="15.6" spans="4:4">
      <c r="D123" s="10"/>
    </row>
    <row r="124" s="2" customFormat="1" ht="15.6" spans="4:4">
      <c r="D124" s="10"/>
    </row>
    <row r="125" s="2" customFormat="1" ht="15.6" spans="4:4">
      <c r="D125" s="10"/>
    </row>
    <row r="126" s="2" customFormat="1" ht="15.6" spans="4:4">
      <c r="D126" s="10"/>
    </row>
    <row r="127" s="2" customFormat="1" ht="15.6" spans="4:4">
      <c r="D127" s="10"/>
    </row>
    <row r="128" s="2" customFormat="1" ht="15.6" spans="4:4">
      <c r="D128" s="10"/>
    </row>
    <row r="129" s="2" customFormat="1" ht="15.6" spans="4:4">
      <c r="D129" s="10"/>
    </row>
    <row r="130" s="2" customFormat="1" ht="15.6" spans="4:4">
      <c r="D130" s="10"/>
    </row>
    <row r="131" s="2" customFormat="1" ht="15.6" spans="4:4">
      <c r="D131" s="10"/>
    </row>
    <row r="132" s="2" customFormat="1" ht="15.6" spans="4:4">
      <c r="D132" s="10"/>
    </row>
    <row r="133" s="2" customFormat="1" ht="15.6" spans="4:4">
      <c r="D133" s="10"/>
    </row>
    <row r="134" s="2" customFormat="1" ht="15.6" spans="4:4">
      <c r="D134" s="10"/>
    </row>
    <row r="135" s="2" customFormat="1" ht="15.6" spans="4:4">
      <c r="D135" s="10"/>
    </row>
    <row r="136" s="2" customFormat="1" ht="15.6" spans="4:4">
      <c r="D136" s="10"/>
    </row>
    <row r="137" s="2" customFormat="1" ht="15.6" spans="4:4">
      <c r="D137" s="10"/>
    </row>
    <row r="138" s="2" customFormat="1" ht="15.6" spans="4:4">
      <c r="D138" s="10"/>
    </row>
    <row r="139" s="2" customFormat="1" ht="15.6" spans="4:4">
      <c r="D139" s="10"/>
    </row>
    <row r="140" s="2" customFormat="1" ht="15.6" spans="4:4">
      <c r="D140" s="10"/>
    </row>
    <row r="141" s="2" customFormat="1" ht="15.6" spans="4:4">
      <c r="D141" s="10"/>
    </row>
    <row r="142" s="2" customFormat="1" ht="15.6" spans="4:4">
      <c r="D142" s="10"/>
    </row>
    <row r="143" s="2" customFormat="1" ht="15.6" spans="4:4">
      <c r="D143" s="10"/>
    </row>
    <row r="144" s="2" customFormat="1" ht="15.6" spans="4:4">
      <c r="D144" s="10"/>
    </row>
    <row r="145" s="2" customFormat="1" ht="15.6" spans="4:4">
      <c r="D145" s="10"/>
    </row>
    <row r="146" s="2" customFormat="1" ht="15.6" spans="4:4">
      <c r="D146" s="10"/>
    </row>
    <row r="147" s="2" customFormat="1" ht="15.6" spans="4:4">
      <c r="D147" s="10"/>
    </row>
    <row r="148" s="2" customFormat="1" ht="15.6" spans="4:4">
      <c r="D148" s="10"/>
    </row>
    <row r="149" s="2" customFormat="1" ht="15.6" spans="4:4">
      <c r="D149" s="10"/>
    </row>
    <row r="150" s="2" customFormat="1" ht="15.6" spans="4:4">
      <c r="D150" s="10"/>
    </row>
    <row r="151" s="2" customFormat="1" ht="15.6" spans="4:4">
      <c r="D151" s="10"/>
    </row>
    <row r="152" s="2" customFormat="1" ht="15.6" spans="4:4">
      <c r="D152" s="10"/>
    </row>
    <row r="153" s="2" customFormat="1" ht="15.6" spans="4:4">
      <c r="D153" s="10"/>
    </row>
    <row r="154" s="2" customFormat="1" ht="15.6" spans="4:4">
      <c r="D154" s="10"/>
    </row>
    <row r="155" s="2" customFormat="1" ht="15.6" spans="4:4">
      <c r="D155" s="10"/>
    </row>
    <row r="156" s="2" customFormat="1" ht="15.6" spans="4:4">
      <c r="D156" s="10"/>
    </row>
    <row r="157" s="2" customFormat="1" ht="15.6" spans="4:4">
      <c r="D157" s="10"/>
    </row>
    <row r="158" s="2" customFormat="1" ht="15.6" spans="4:4">
      <c r="D158" s="10"/>
    </row>
    <row r="159" s="2" customFormat="1" ht="15.6" spans="4:4">
      <c r="D159" s="10"/>
    </row>
    <row r="160" s="2" customFormat="1" ht="15.6" spans="4:4">
      <c r="D160" s="10"/>
    </row>
    <row r="161" s="2" customFormat="1" ht="15.6" spans="4:4">
      <c r="D161" s="10"/>
    </row>
    <row r="162" s="2" customFormat="1" ht="15.6" spans="4:4">
      <c r="D162" s="10"/>
    </row>
    <row r="163" s="2" customFormat="1" ht="15.6" spans="4:4">
      <c r="D163" s="10"/>
    </row>
    <row r="164" s="2" customFormat="1" ht="15.6" spans="4:4">
      <c r="D164" s="10"/>
    </row>
    <row r="165" s="2" customFormat="1" ht="15.6" spans="4:4">
      <c r="D165" s="10"/>
    </row>
    <row r="166" s="2" customFormat="1" ht="15.6" spans="4:4">
      <c r="D166" s="10"/>
    </row>
    <row r="167" s="2" customFormat="1" ht="15.6" spans="4:4">
      <c r="D167" s="10"/>
    </row>
    <row r="168" s="2" customFormat="1" ht="15.6" spans="4:4">
      <c r="D168" s="10"/>
    </row>
    <row r="169" s="2" customFormat="1" ht="15.6" spans="4:4">
      <c r="D169" s="10"/>
    </row>
    <row r="170" s="2" customFormat="1" ht="15.6" spans="4:4">
      <c r="D170" s="10"/>
    </row>
    <row r="171" s="2" customFormat="1" ht="15.6" spans="4:4">
      <c r="D171" s="10"/>
    </row>
    <row r="172" s="2" customFormat="1" ht="15.6" spans="4:4">
      <c r="D172" s="10"/>
    </row>
    <row r="173" s="2" customFormat="1" ht="15.6" spans="4:4">
      <c r="D173" s="10"/>
    </row>
    <row r="174" s="2" customFormat="1" ht="15.6" spans="4:4">
      <c r="D174" s="10"/>
    </row>
    <row r="175" s="2" customFormat="1" ht="15.6" spans="4:4">
      <c r="D175" s="10"/>
    </row>
    <row r="176" s="2" customFormat="1" ht="15.6" spans="4:4">
      <c r="D176" s="10"/>
    </row>
    <row r="177" s="2" customFormat="1" ht="15.6" spans="4:4">
      <c r="D177" s="10"/>
    </row>
    <row r="178" s="2" customFormat="1" ht="15.6" spans="4:4">
      <c r="D178" s="10"/>
    </row>
    <row r="179" s="2" customFormat="1" ht="15.6" spans="4:4">
      <c r="D179" s="10"/>
    </row>
    <row r="180" s="2" customFormat="1" ht="15.6" spans="4:4">
      <c r="D180" s="10"/>
    </row>
    <row r="181" s="2" customFormat="1" ht="15.6" spans="4:4">
      <c r="D181" s="10"/>
    </row>
    <row r="182" s="2" customFormat="1" ht="15.6" spans="4:4">
      <c r="D182" s="10"/>
    </row>
    <row r="183" s="2" customFormat="1" ht="15.6" spans="4:4">
      <c r="D183" s="10"/>
    </row>
    <row r="184" s="2" customFormat="1" ht="15.6" spans="4:4">
      <c r="D184" s="10"/>
    </row>
    <row r="185" s="2" customFormat="1" ht="15.6" spans="4:4">
      <c r="D185" s="10"/>
    </row>
    <row r="186" s="2" customFormat="1" ht="15.6" spans="4:4">
      <c r="D186" s="10"/>
    </row>
    <row r="187" s="2" customFormat="1" ht="15.6" spans="4:4">
      <c r="D187" s="10"/>
    </row>
    <row r="188" s="2" customFormat="1" ht="15.6" spans="4:4">
      <c r="D188" s="10"/>
    </row>
    <row r="189" s="2" customFormat="1" ht="15.6" spans="4:4">
      <c r="D189" s="10"/>
    </row>
    <row r="190" s="2" customFormat="1" ht="15.6" spans="4:4">
      <c r="D190" s="10"/>
    </row>
    <row r="191" s="2" customFormat="1" ht="15.6" spans="4:4">
      <c r="D191" s="10"/>
    </row>
    <row r="192" s="2" customFormat="1" ht="15.6" spans="4:4">
      <c r="D192" s="10"/>
    </row>
    <row r="193" s="2" customFormat="1" ht="15.6" spans="4:4">
      <c r="D193" s="10"/>
    </row>
    <row r="194" s="2" customFormat="1" ht="15.6" spans="4:4">
      <c r="D194" s="10"/>
    </row>
    <row r="195" s="2" customFormat="1" ht="15.6" spans="4:4">
      <c r="D195" s="10"/>
    </row>
    <row r="196" s="2" customFormat="1" ht="15.6" spans="4:4">
      <c r="D196" s="10"/>
    </row>
    <row r="197" s="2" customFormat="1" ht="15.6" spans="4:4">
      <c r="D197" s="10"/>
    </row>
    <row r="198" s="2" customFormat="1" ht="15.6" spans="4:4">
      <c r="D198" s="10"/>
    </row>
    <row r="199" s="2" customFormat="1" ht="15.6" spans="4:4">
      <c r="D199" s="10"/>
    </row>
    <row r="200" s="2" customFormat="1" ht="15.6" spans="4:4">
      <c r="D200" s="10"/>
    </row>
    <row r="201" s="3" customFormat="1" spans="4:4">
      <c r="D201" s="15"/>
    </row>
    <row r="202" s="3" customFormat="1" spans="4:4">
      <c r="D202" s="15"/>
    </row>
  </sheetData>
  <mergeCells count="4">
    <mergeCell ref="B2:D2"/>
    <mergeCell ref="B3:D3"/>
    <mergeCell ref="B4:D4"/>
    <mergeCell ref="B6:D6"/>
  </mergeCells>
  <pageMargins left="0.7" right="0.7" top="0.75" bottom="0.75" header="0.3" footer="0.3"/>
  <pageSetup paperSize="9" orientation="portrait" horizontalDpi="360" verticalDpi="360"/>
  <headerFooter/>
  <ignoredErrors>
    <ignoredError sqref="D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91"/>
  <sheetViews>
    <sheetView tabSelected="1" topLeftCell="B6" workbookViewId="0">
      <selection activeCell="B6" sqref="B6:D6"/>
    </sheetView>
  </sheetViews>
  <sheetFormatPr defaultColWidth="11" defaultRowHeight="14.4" outlineLevelCol="3"/>
  <cols>
    <col min="2" max="2" width="18.1759259259259" style="4" customWidth="1"/>
    <col min="3" max="3" width="67" customWidth="1"/>
    <col min="4" max="4" width="23.5462962962963" style="5" customWidth="1"/>
  </cols>
  <sheetData>
    <row r="2" ht="17" customHeight="1" spans="2:4">
      <c r="B2" s="6" t="s">
        <v>191</v>
      </c>
      <c r="C2" s="6"/>
      <c r="D2" s="6"/>
    </row>
    <row r="3" ht="17" customHeight="1" spans="2:4">
      <c r="B3" s="6" t="s">
        <v>192</v>
      </c>
      <c r="C3" s="6"/>
      <c r="D3" s="6"/>
    </row>
    <row r="4" ht="17" customHeight="1" spans="2:4">
      <c r="B4" s="6" t="s">
        <v>193</v>
      </c>
      <c r="C4" s="6"/>
      <c r="D4" s="6"/>
    </row>
    <row r="6" ht="17.4" spans="2:4">
      <c r="B6" s="7" t="s">
        <v>194</v>
      </c>
      <c r="C6" s="7"/>
      <c r="D6" s="7"/>
    </row>
    <row r="8" s="1" customFormat="1" ht="15.6" spans="2:4">
      <c r="B8" s="8" t="s">
        <v>4</v>
      </c>
      <c r="C8" s="8" t="s">
        <v>5</v>
      </c>
      <c r="D8" s="9" t="s">
        <v>6</v>
      </c>
    </row>
    <row r="9" s="2" customFormat="1" ht="15.6" spans="2:4">
      <c r="B9" s="2">
        <v>4</v>
      </c>
      <c r="C9" s="2" t="s">
        <v>195</v>
      </c>
      <c r="D9" s="10">
        <f>D13+D25</f>
        <v>2040.48</v>
      </c>
    </row>
    <row r="10" s="2" customFormat="1" ht="15.6" spans="2:4">
      <c r="B10" s="2" t="s">
        <v>196</v>
      </c>
      <c r="C10" s="2" t="s">
        <v>197</v>
      </c>
      <c r="D10" s="10">
        <v>0</v>
      </c>
    </row>
    <row r="11" s="2" customFormat="1" ht="15.6" spans="2:4">
      <c r="B11" s="2" t="s">
        <v>198</v>
      </c>
      <c r="C11" s="2" t="s">
        <v>199</v>
      </c>
      <c r="D11" s="10">
        <v>0</v>
      </c>
    </row>
    <row r="12" s="2" customFormat="1" ht="15.6" spans="2:4">
      <c r="B12" s="2" t="s">
        <v>200</v>
      </c>
      <c r="C12" s="2" t="s">
        <v>201</v>
      </c>
      <c r="D12" s="11">
        <v>0</v>
      </c>
    </row>
    <row r="13" s="2" customFormat="1" ht="15.6" spans="2:4">
      <c r="B13" s="2" t="s">
        <v>202</v>
      </c>
      <c r="C13" s="2" t="s">
        <v>203</v>
      </c>
      <c r="D13" s="10">
        <f>D14+D18+D20+D23</f>
        <v>2007</v>
      </c>
    </row>
    <row r="14" s="2" customFormat="1" ht="15.6" spans="2:4">
      <c r="B14" s="2" t="s">
        <v>204</v>
      </c>
      <c r="D14" s="10">
        <f>D15</f>
        <v>1797</v>
      </c>
    </row>
    <row r="15" s="2" customFormat="1" ht="15.6" spans="2:4">
      <c r="B15" s="2" t="s">
        <v>205</v>
      </c>
      <c r="C15" s="12"/>
      <c r="D15" s="13">
        <v>1797</v>
      </c>
    </row>
    <row r="16" s="2" customFormat="1" ht="15.6" spans="4:4">
      <c r="D16" s="10"/>
    </row>
    <row r="17" s="2" customFormat="1" ht="15.6" spans="4:4">
      <c r="D17" s="10"/>
    </row>
    <row r="18" s="2" customFormat="1" ht="15.6" spans="2:4">
      <c r="B18" s="2" t="s">
        <v>206</v>
      </c>
      <c r="C18" s="2" t="s">
        <v>207</v>
      </c>
      <c r="D18" s="10">
        <f>D19</f>
        <v>100</v>
      </c>
    </row>
    <row r="19" s="2" customFormat="1" ht="15.6" spans="2:4">
      <c r="B19" s="2" t="s">
        <v>208</v>
      </c>
      <c r="C19" s="12" t="s">
        <v>207</v>
      </c>
      <c r="D19" s="13">
        <v>100</v>
      </c>
    </row>
    <row r="20" s="2" customFormat="1" ht="15.6" spans="2:4">
      <c r="B20" s="2" t="s">
        <v>209</v>
      </c>
      <c r="C20" s="2" t="s">
        <v>210</v>
      </c>
      <c r="D20" s="10">
        <f>SUM(D22+D21)</f>
        <v>100</v>
      </c>
    </row>
    <row r="21" s="2" customFormat="1" ht="15.6" spans="2:4">
      <c r="B21" s="2" t="s">
        <v>211</v>
      </c>
      <c r="C21" s="12" t="s">
        <v>212</v>
      </c>
      <c r="D21" s="13">
        <v>30</v>
      </c>
    </row>
    <row r="22" s="2" customFormat="1" ht="15.6" spans="2:4">
      <c r="B22" s="2" t="s">
        <v>213</v>
      </c>
      <c r="C22" s="12" t="s">
        <v>214</v>
      </c>
      <c r="D22" s="13">
        <v>70</v>
      </c>
    </row>
    <row r="23" s="2" customFormat="1" ht="15.6" spans="2:4">
      <c r="B23" s="2" t="s">
        <v>215</v>
      </c>
      <c r="C23" s="2" t="s">
        <v>216</v>
      </c>
      <c r="D23" s="10">
        <f>D24</f>
        <v>10</v>
      </c>
    </row>
    <row r="24" s="2" customFormat="1" ht="15.6" spans="2:4">
      <c r="B24" s="2" t="s">
        <v>217</v>
      </c>
      <c r="C24" s="12" t="s">
        <v>218</v>
      </c>
      <c r="D24" s="13">
        <v>10</v>
      </c>
    </row>
    <row r="25" s="2" customFormat="1" ht="15.6" spans="2:4">
      <c r="B25" s="2" t="s">
        <v>219</v>
      </c>
      <c r="C25" s="2" t="s">
        <v>220</v>
      </c>
      <c r="D25" s="10">
        <f>D26+D28+D30</f>
        <v>33.48</v>
      </c>
    </row>
    <row r="26" s="2" customFormat="1" ht="15.6" spans="2:4">
      <c r="B26" s="2" t="s">
        <v>221</v>
      </c>
      <c r="C26" s="2" t="s">
        <v>222</v>
      </c>
      <c r="D26" s="10">
        <f>D27</f>
        <v>26.98</v>
      </c>
    </row>
    <row r="27" s="2" customFormat="1" ht="15.6" spans="2:4">
      <c r="B27" s="2" t="s">
        <v>223</v>
      </c>
      <c r="C27" s="12" t="s">
        <v>224</v>
      </c>
      <c r="D27" s="13">
        <v>26.98</v>
      </c>
    </row>
    <row r="28" s="2" customFormat="1" ht="15.6" spans="2:4">
      <c r="B28" s="2" t="s">
        <v>225</v>
      </c>
      <c r="C28" s="2" t="s">
        <v>226</v>
      </c>
      <c r="D28" s="10">
        <f>D29</f>
        <v>5.5</v>
      </c>
    </row>
    <row r="29" s="2" customFormat="1" ht="15.6" spans="2:4">
      <c r="B29" s="2" t="s">
        <v>227</v>
      </c>
      <c r="C29" s="12" t="s">
        <v>226</v>
      </c>
      <c r="D29" s="13">
        <v>5.5</v>
      </c>
    </row>
    <row r="30" s="2" customFormat="1" ht="15.6" spans="2:4">
      <c r="B30" s="2" t="s">
        <v>228</v>
      </c>
      <c r="C30" s="2" t="s">
        <v>229</v>
      </c>
      <c r="D30" s="10">
        <f>D31</f>
        <v>1</v>
      </c>
    </row>
    <row r="31" s="2" customFormat="1" ht="15.6" spans="2:4">
      <c r="B31" s="2" t="s">
        <v>230</v>
      </c>
      <c r="C31" s="12" t="s">
        <v>229</v>
      </c>
      <c r="D31" s="13">
        <v>1</v>
      </c>
    </row>
    <row r="32" s="2" customFormat="1" ht="15.6" spans="2:4">
      <c r="B32" s="2">
        <v>5</v>
      </c>
      <c r="C32" s="2" t="s">
        <v>231</v>
      </c>
      <c r="D32" s="10">
        <f>D45+D38+D90</f>
        <v>1111.49</v>
      </c>
    </row>
    <row r="33" s="2" customFormat="1" ht="15.6" spans="2:4">
      <c r="B33" s="2" t="s">
        <v>232</v>
      </c>
      <c r="C33" s="2" t="s">
        <v>233</v>
      </c>
      <c r="D33" s="10">
        <v>0</v>
      </c>
    </row>
    <row r="34" s="2" customFormat="1" ht="15.6" spans="2:4">
      <c r="B34" s="2" t="s">
        <v>234</v>
      </c>
      <c r="C34" s="2" t="s">
        <v>235</v>
      </c>
      <c r="D34" s="10">
        <v>0</v>
      </c>
    </row>
    <row r="35" s="2" customFormat="1" ht="15.6" spans="2:4">
      <c r="B35" s="2" t="s">
        <v>236</v>
      </c>
      <c r="C35" s="2" t="s">
        <v>237</v>
      </c>
      <c r="D35" s="10">
        <v>0</v>
      </c>
    </row>
    <row r="36" s="2" customFormat="1" ht="15.6" spans="2:4">
      <c r="B36" s="2" t="s">
        <v>238</v>
      </c>
      <c r="C36" s="2" t="s">
        <v>239</v>
      </c>
      <c r="D36" s="10">
        <v>0</v>
      </c>
    </row>
    <row r="37" s="2" customFormat="1" ht="15.6" spans="2:4">
      <c r="B37" s="2" t="s">
        <v>240</v>
      </c>
      <c r="C37" s="2" t="s">
        <v>241</v>
      </c>
      <c r="D37" s="10">
        <v>0</v>
      </c>
    </row>
    <row r="38" s="2" customFormat="1" ht="15.6" spans="2:4">
      <c r="B38" s="2" t="s">
        <v>242</v>
      </c>
      <c r="D38" s="10">
        <f>D39</f>
        <v>4.95</v>
      </c>
    </row>
    <row r="39" s="2" customFormat="1" ht="15.6" spans="2:4">
      <c r="B39" s="2" t="s">
        <v>243</v>
      </c>
      <c r="C39" s="2" t="s">
        <v>244</v>
      </c>
      <c r="D39" s="10">
        <f>D40</f>
        <v>4.95</v>
      </c>
    </row>
    <row r="40" s="2" customFormat="1" ht="15.6" spans="2:4">
      <c r="B40" s="2" t="s">
        <v>245</v>
      </c>
      <c r="C40" s="2" t="s">
        <v>246</v>
      </c>
      <c r="D40" s="10">
        <f>D41</f>
        <v>4.95</v>
      </c>
    </row>
    <row r="41" s="2" customFormat="1" ht="15.6" spans="2:4">
      <c r="B41" s="2" t="s">
        <v>247</v>
      </c>
      <c r="C41" s="2" t="s">
        <v>248</v>
      </c>
      <c r="D41" s="10">
        <f>D42</f>
        <v>4.95</v>
      </c>
    </row>
    <row r="42" s="2" customFormat="1" ht="15.6" spans="2:4">
      <c r="B42" s="2" t="s">
        <v>249</v>
      </c>
      <c r="C42" s="12" t="s">
        <v>248</v>
      </c>
      <c r="D42" s="13">
        <v>4.95</v>
      </c>
    </row>
    <row r="43" s="2" customFormat="1" ht="15.6" spans="2:4">
      <c r="B43" s="2" t="s">
        <v>250</v>
      </c>
      <c r="C43" s="2" t="s">
        <v>251</v>
      </c>
      <c r="D43" s="10">
        <v>0</v>
      </c>
    </row>
    <row r="44" s="2" customFormat="1" ht="15.6" spans="2:4">
      <c r="B44" s="2" t="s">
        <v>252</v>
      </c>
      <c r="C44" s="2" t="s">
        <v>253</v>
      </c>
      <c r="D44" s="10">
        <v>0</v>
      </c>
    </row>
    <row r="45" s="2" customFormat="1" ht="15.6" spans="2:4">
      <c r="B45" s="2" t="s">
        <v>254</v>
      </c>
      <c r="C45" s="2" t="s">
        <v>255</v>
      </c>
      <c r="D45" s="10">
        <f>D48+D46+D47</f>
        <v>1086.54</v>
      </c>
    </row>
    <row r="46" s="2" customFormat="1" ht="15.6" spans="2:4">
      <c r="B46" s="2" t="s">
        <v>256</v>
      </c>
      <c r="C46" s="2" t="s">
        <v>257</v>
      </c>
      <c r="D46" s="10">
        <v>0</v>
      </c>
    </row>
    <row r="47" s="2" customFormat="1" ht="15.6" spans="2:4">
      <c r="B47" s="2" t="s">
        <v>258</v>
      </c>
      <c r="C47" s="2" t="s">
        <v>259</v>
      </c>
      <c r="D47" s="10">
        <v>0</v>
      </c>
    </row>
    <row r="48" s="2" customFormat="1" ht="15.6" spans="2:4">
      <c r="B48" s="2" t="s">
        <v>260</v>
      </c>
      <c r="C48" s="2" t="s">
        <v>261</v>
      </c>
      <c r="D48" s="10">
        <f>SUM(D49+D51+D53+D56+D63+D80+D87)</f>
        <v>1086.54</v>
      </c>
    </row>
    <row r="49" s="2" customFormat="1" ht="15.6" spans="2:4">
      <c r="B49" s="2" t="s">
        <v>262</v>
      </c>
      <c r="C49" s="2" t="s">
        <v>261</v>
      </c>
      <c r="D49" s="10">
        <f>D50</f>
        <v>3.5</v>
      </c>
    </row>
    <row r="50" s="2" customFormat="1" ht="15.6" spans="2:4">
      <c r="B50" s="2" t="s">
        <v>263</v>
      </c>
      <c r="C50" s="12" t="s">
        <v>264</v>
      </c>
      <c r="D50" s="13">
        <v>3.5</v>
      </c>
    </row>
    <row r="51" s="2" customFormat="1" ht="15.6" spans="2:4">
      <c r="B51" s="2" t="s">
        <v>265</v>
      </c>
      <c r="C51" s="2" t="s">
        <v>266</v>
      </c>
      <c r="D51" s="10">
        <f>D52</f>
        <v>10.5</v>
      </c>
    </row>
    <row r="52" s="2" customFormat="1" ht="15.6" spans="2:4">
      <c r="B52" s="2" t="s">
        <v>267</v>
      </c>
      <c r="C52" s="12" t="s">
        <v>268</v>
      </c>
      <c r="D52" s="13">
        <v>10.5</v>
      </c>
    </row>
    <row r="53" s="2" customFormat="1" ht="15.6" spans="2:4">
      <c r="B53" s="2" t="s">
        <v>269</v>
      </c>
      <c r="C53" s="2" t="s">
        <v>270</v>
      </c>
      <c r="D53" s="10">
        <f>D54</f>
        <v>153.3</v>
      </c>
    </row>
    <row r="54" s="2" customFormat="1" ht="15.6" spans="2:4">
      <c r="B54" s="2" t="s">
        <v>271</v>
      </c>
      <c r="C54" s="2" t="s">
        <v>272</v>
      </c>
      <c r="D54" s="10">
        <f>D55</f>
        <v>153.3</v>
      </c>
    </row>
    <row r="55" s="2" customFormat="1" ht="15.6" spans="2:4">
      <c r="B55" s="2" t="s">
        <v>273</v>
      </c>
      <c r="C55" s="12" t="s">
        <v>274</v>
      </c>
      <c r="D55" s="13">
        <v>153.3</v>
      </c>
    </row>
    <row r="56" s="2" customFormat="1" ht="15.6" spans="2:4">
      <c r="B56" s="2" t="s">
        <v>275</v>
      </c>
      <c r="C56" s="2" t="s">
        <v>264</v>
      </c>
      <c r="D56" s="10">
        <f>SUM(D57+D59+D61)</f>
        <v>378.4</v>
      </c>
    </row>
    <row r="57" s="2" customFormat="1" ht="15.6" spans="2:4">
      <c r="B57" s="2" t="s">
        <v>276</v>
      </c>
      <c r="C57" s="2" t="s">
        <v>277</v>
      </c>
      <c r="D57" s="10">
        <f>D58</f>
        <v>200</v>
      </c>
    </row>
    <row r="58" s="2" customFormat="1" ht="15.6" spans="2:4">
      <c r="B58" s="2" t="s">
        <v>278</v>
      </c>
      <c r="C58" s="12" t="s">
        <v>277</v>
      </c>
      <c r="D58" s="13">
        <v>200</v>
      </c>
    </row>
    <row r="59" s="2" customFormat="1" ht="15.6" spans="2:4">
      <c r="B59" s="2" t="s">
        <v>279</v>
      </c>
      <c r="C59" s="2" t="s">
        <v>280</v>
      </c>
      <c r="D59" s="10">
        <f>D60</f>
        <v>78.4</v>
      </c>
    </row>
    <row r="60" s="2" customFormat="1" ht="15.6" spans="2:4">
      <c r="B60" s="2" t="s">
        <v>281</v>
      </c>
      <c r="C60" s="12" t="s">
        <v>282</v>
      </c>
      <c r="D60" s="13">
        <v>78.4</v>
      </c>
    </row>
    <row r="61" s="2" customFormat="1" ht="15.6" spans="2:4">
      <c r="B61" s="2" t="s">
        <v>283</v>
      </c>
      <c r="C61" s="2" t="s">
        <v>284</v>
      </c>
      <c r="D61" s="10">
        <f>D62</f>
        <v>100</v>
      </c>
    </row>
    <row r="62" s="2" customFormat="1" ht="15.6" spans="2:4">
      <c r="B62" s="2" t="s">
        <v>285</v>
      </c>
      <c r="C62" s="12" t="s">
        <v>286</v>
      </c>
      <c r="D62" s="13">
        <v>100</v>
      </c>
    </row>
    <row r="63" s="2" customFormat="1" ht="15.6" spans="2:4">
      <c r="B63" s="2" t="s">
        <v>287</v>
      </c>
      <c r="C63" s="2" t="s">
        <v>288</v>
      </c>
      <c r="D63" s="10">
        <f>SUM(D64+D66+D68+D70+D72+D74+D76+D78)</f>
        <v>183.73</v>
      </c>
    </row>
    <row r="64" s="2" customFormat="1" ht="15.6" spans="2:4">
      <c r="B64" s="2" t="s">
        <v>289</v>
      </c>
      <c r="C64" s="2" t="s">
        <v>290</v>
      </c>
      <c r="D64" s="10">
        <f>D65</f>
        <v>156.85</v>
      </c>
    </row>
    <row r="65" s="2" customFormat="1" ht="15.6" spans="2:4">
      <c r="B65" s="2" t="s">
        <v>291</v>
      </c>
      <c r="C65" s="12" t="s">
        <v>290</v>
      </c>
      <c r="D65" s="13">
        <v>156.85</v>
      </c>
    </row>
    <row r="66" s="2" customFormat="1" ht="15.6" spans="2:4">
      <c r="B66" s="2" t="s">
        <v>292</v>
      </c>
      <c r="C66" s="2" t="s">
        <v>293</v>
      </c>
      <c r="D66" s="10">
        <f>D67</f>
        <v>9.51</v>
      </c>
    </row>
    <row r="67" s="2" customFormat="1" ht="15.6" spans="2:4">
      <c r="B67" s="2" t="s">
        <v>294</v>
      </c>
      <c r="C67" s="12" t="s">
        <v>293</v>
      </c>
      <c r="D67" s="13">
        <v>9.51</v>
      </c>
    </row>
    <row r="68" s="2" customFormat="1" ht="15.6" spans="2:4">
      <c r="B68" s="2" t="s">
        <v>295</v>
      </c>
      <c r="C68" s="2" t="s">
        <v>296</v>
      </c>
      <c r="D68" s="10">
        <f>D69</f>
        <v>5.85</v>
      </c>
    </row>
    <row r="69" s="2" customFormat="1" ht="15.6" spans="2:4">
      <c r="B69" s="2" t="s">
        <v>297</v>
      </c>
      <c r="C69" s="12" t="s">
        <v>296</v>
      </c>
      <c r="D69" s="13">
        <v>5.85</v>
      </c>
    </row>
    <row r="70" s="2" customFormat="1" ht="15.6" spans="2:4">
      <c r="B70" s="2" t="s">
        <v>298</v>
      </c>
      <c r="C70" s="2" t="s">
        <v>299</v>
      </c>
      <c r="D70" s="10">
        <f>D71</f>
        <v>0.33</v>
      </c>
    </row>
    <row r="71" s="2" customFormat="1" ht="15.6" spans="2:4">
      <c r="B71" s="2" t="s">
        <v>300</v>
      </c>
      <c r="C71" s="12" t="s">
        <v>299</v>
      </c>
      <c r="D71" s="13">
        <v>0.33</v>
      </c>
    </row>
    <row r="72" s="2" customFormat="1" ht="15.6" spans="2:4">
      <c r="B72" s="2" t="s">
        <v>301</v>
      </c>
      <c r="C72" s="2" t="s">
        <v>302</v>
      </c>
      <c r="D72" s="10">
        <f>D73</f>
        <v>3.47</v>
      </c>
    </row>
    <row r="73" s="2" customFormat="1" ht="15.6" spans="2:4">
      <c r="B73" s="2" t="s">
        <v>303</v>
      </c>
      <c r="C73" s="12" t="s">
        <v>302</v>
      </c>
      <c r="D73" s="13">
        <v>3.47</v>
      </c>
    </row>
    <row r="74" s="2" customFormat="1" ht="15.6" spans="2:4">
      <c r="B74" s="2" t="s">
        <v>304</v>
      </c>
      <c r="C74" s="2" t="s">
        <v>305</v>
      </c>
      <c r="D74" s="10">
        <f>D75</f>
        <v>0.22</v>
      </c>
    </row>
    <row r="75" s="2" customFormat="1" ht="15.6" spans="2:4">
      <c r="B75" s="2" t="s">
        <v>306</v>
      </c>
      <c r="C75" s="12" t="s">
        <v>305</v>
      </c>
      <c r="D75" s="13">
        <v>0.22</v>
      </c>
    </row>
    <row r="76" s="2" customFormat="1" ht="15.6" spans="2:4">
      <c r="B76" s="2" t="s">
        <v>307</v>
      </c>
      <c r="C76" s="2" t="s">
        <v>308</v>
      </c>
      <c r="D76" s="10">
        <f>D77</f>
        <v>4.01</v>
      </c>
    </row>
    <row r="77" s="2" customFormat="1" ht="15.6" spans="2:4">
      <c r="B77" s="2" t="s">
        <v>309</v>
      </c>
      <c r="C77" s="12" t="s">
        <v>308</v>
      </c>
      <c r="D77" s="13">
        <v>4.01</v>
      </c>
    </row>
    <row r="78" s="2" customFormat="1" ht="15.6" spans="2:4">
      <c r="B78" s="2" t="s">
        <v>310</v>
      </c>
      <c r="C78" s="2" t="s">
        <v>311</v>
      </c>
      <c r="D78" s="10">
        <f>D79</f>
        <v>3.49</v>
      </c>
    </row>
    <row r="79" s="2" customFormat="1" ht="15.6" spans="2:4">
      <c r="B79" s="2" t="s">
        <v>312</v>
      </c>
      <c r="C79" s="12" t="s">
        <v>311</v>
      </c>
      <c r="D79" s="13">
        <v>3.49</v>
      </c>
    </row>
    <row r="80" s="2" customFormat="1" ht="15.6" spans="2:4">
      <c r="B80" s="2" t="s">
        <v>313</v>
      </c>
      <c r="C80" s="2" t="s">
        <v>314</v>
      </c>
      <c r="D80" s="10">
        <f>SUM(D81+D83+D85)</f>
        <v>72.11</v>
      </c>
    </row>
    <row r="81" s="2" customFormat="1" ht="15.6" spans="2:4">
      <c r="B81" s="2" t="s">
        <v>315</v>
      </c>
      <c r="C81" s="2" t="s">
        <v>316</v>
      </c>
      <c r="D81" s="10">
        <f>D82</f>
        <v>22.5</v>
      </c>
    </row>
    <row r="82" s="2" customFormat="1" ht="15.6" spans="2:4">
      <c r="B82" s="2" t="s">
        <v>317</v>
      </c>
      <c r="C82" s="12" t="s">
        <v>316</v>
      </c>
      <c r="D82" s="13">
        <v>22.5</v>
      </c>
    </row>
    <row r="83" s="2" customFormat="1" ht="15.6" spans="2:4">
      <c r="B83" s="2" t="s">
        <v>318</v>
      </c>
      <c r="C83" s="2" t="s">
        <v>319</v>
      </c>
      <c r="D83" s="10">
        <f>D84</f>
        <v>18.89</v>
      </c>
    </row>
    <row r="84" s="2" customFormat="1" ht="15.6" spans="2:4">
      <c r="B84" s="2" t="s">
        <v>320</v>
      </c>
      <c r="C84" s="12" t="s">
        <v>319</v>
      </c>
      <c r="D84" s="13">
        <v>18.89</v>
      </c>
    </row>
    <row r="85" s="2" customFormat="1" ht="15.6" spans="2:4">
      <c r="B85" s="2" t="s">
        <v>321</v>
      </c>
      <c r="C85" s="2" t="s">
        <v>322</v>
      </c>
      <c r="D85" s="10">
        <f>D86</f>
        <v>30.72</v>
      </c>
    </row>
    <row r="86" s="2" customFormat="1" ht="15.6" spans="2:4">
      <c r="B86" s="2" t="s">
        <v>323</v>
      </c>
      <c r="C86" s="12" t="s">
        <v>322</v>
      </c>
      <c r="D86" s="13">
        <v>30.72</v>
      </c>
    </row>
    <row r="87" s="2" customFormat="1" ht="15.6" spans="2:4">
      <c r="B87" s="2" t="s">
        <v>324</v>
      </c>
      <c r="C87" s="2" t="s">
        <v>325</v>
      </c>
      <c r="D87" s="10">
        <f>SUM(D89+D88)</f>
        <v>285</v>
      </c>
    </row>
    <row r="88" s="2" customFormat="1" ht="15.6" spans="2:4">
      <c r="B88" s="2" t="s">
        <v>326</v>
      </c>
      <c r="C88" s="12" t="s">
        <v>327</v>
      </c>
      <c r="D88" s="13">
        <v>30</v>
      </c>
    </row>
    <row r="89" s="2" customFormat="1" ht="15.6" spans="2:4">
      <c r="B89" s="2" t="s">
        <v>328</v>
      </c>
      <c r="C89" s="12" t="s">
        <v>329</v>
      </c>
      <c r="D89" s="13">
        <v>255</v>
      </c>
    </row>
    <row r="90" s="2" customFormat="1" ht="15.6" spans="2:4">
      <c r="B90" s="2" t="s">
        <v>330</v>
      </c>
      <c r="C90" s="2" t="s">
        <v>331</v>
      </c>
      <c r="D90" s="10">
        <f>D93+D92+D91</f>
        <v>20</v>
      </c>
    </row>
    <row r="91" s="2" customFormat="1" ht="15.6" spans="2:4">
      <c r="B91" s="2" t="s">
        <v>332</v>
      </c>
      <c r="C91" s="2" t="s">
        <v>333</v>
      </c>
      <c r="D91" s="10">
        <v>0</v>
      </c>
    </row>
    <row r="92" s="2" customFormat="1" ht="15.6" spans="2:4">
      <c r="B92" s="2" t="s">
        <v>334</v>
      </c>
      <c r="C92" s="2" t="s">
        <v>335</v>
      </c>
      <c r="D92" s="10">
        <v>0</v>
      </c>
    </row>
    <row r="93" s="2" customFormat="1" ht="15.6" spans="2:4">
      <c r="B93" s="2" t="s">
        <v>336</v>
      </c>
      <c r="C93" s="2" t="s">
        <v>337</v>
      </c>
      <c r="D93" s="10">
        <f>SUM(D94)</f>
        <v>20</v>
      </c>
    </row>
    <row r="94" s="2" customFormat="1" ht="15.6" spans="2:4">
      <c r="B94" s="2" t="s">
        <v>338</v>
      </c>
      <c r="C94" s="12" t="s">
        <v>339</v>
      </c>
      <c r="D94" s="13">
        <v>20</v>
      </c>
    </row>
    <row r="95" s="2" customFormat="1" ht="15.6" spans="3:4">
      <c r="C95" s="12"/>
      <c r="D95" s="10"/>
    </row>
    <row r="96" s="2" customFormat="1" ht="15.6" spans="3:4">
      <c r="C96" s="8" t="s">
        <v>340</v>
      </c>
      <c r="D96" s="10">
        <f>D9-D32</f>
        <v>928.99</v>
      </c>
    </row>
    <row r="97" s="2" customFormat="1" ht="15.6" spans="4:4">
      <c r="D97" s="10"/>
    </row>
    <row r="98" s="2" customFormat="1" ht="15.6" spans="4:4">
      <c r="D98" s="10"/>
    </row>
    <row r="99" s="2" customFormat="1" ht="15.6" spans="4:4">
      <c r="D99" s="10"/>
    </row>
    <row r="100" s="2" customFormat="1" ht="15.6" spans="4:4">
      <c r="D100" s="10"/>
    </row>
    <row r="101" s="2" customFormat="1" ht="15.6" spans="3:4">
      <c r="C101" s="14" t="s">
        <v>189</v>
      </c>
      <c r="D101" s="10"/>
    </row>
    <row r="102" s="2" customFormat="1" ht="15.6" spans="3:4">
      <c r="C102" s="14"/>
      <c r="D102" s="10"/>
    </row>
    <row r="103" s="2" customFormat="1" ht="15.6" spans="3:4">
      <c r="C103" s="14"/>
      <c r="D103" s="10"/>
    </row>
    <row r="104" s="2" customFormat="1" ht="15.6" spans="3:4">
      <c r="C104" s="14"/>
      <c r="D104" s="10"/>
    </row>
    <row r="105" s="2" customFormat="1" ht="15.6" spans="3:4">
      <c r="C105" s="14" t="s">
        <v>190</v>
      </c>
      <c r="D105" s="10"/>
    </row>
    <row r="106" s="2" customFormat="1" ht="15.6" spans="3:4">
      <c r="C106" s="14"/>
      <c r="D106" s="10"/>
    </row>
    <row r="107" s="2" customFormat="1" ht="15.6" spans="4:4">
      <c r="D107" s="10"/>
    </row>
    <row r="108" s="2" customFormat="1" ht="15.6" spans="4:4">
      <c r="D108" s="10"/>
    </row>
    <row r="109" s="2" customFormat="1" ht="15.6" spans="4:4">
      <c r="D109" s="10"/>
    </row>
    <row r="110" s="2" customFormat="1" ht="15.6" spans="4:4">
      <c r="D110" s="10"/>
    </row>
    <row r="111" s="2" customFormat="1" ht="15.6" spans="4:4">
      <c r="D111" s="10"/>
    </row>
    <row r="112" s="2" customFormat="1" ht="15.6" spans="4:4">
      <c r="D112" s="10"/>
    </row>
    <row r="113" s="2" customFormat="1" ht="15.6" spans="4:4">
      <c r="D113" s="10"/>
    </row>
    <row r="114" s="2" customFormat="1" ht="15.6" spans="4:4">
      <c r="D114" s="10"/>
    </row>
    <row r="115" s="2" customFormat="1" ht="15.6" spans="4:4">
      <c r="D115" s="10"/>
    </row>
    <row r="116" s="2" customFormat="1" ht="15.6" spans="4:4">
      <c r="D116" s="10"/>
    </row>
    <row r="117" s="2" customFormat="1" ht="15.6" spans="4:4">
      <c r="D117" s="10"/>
    </row>
    <row r="118" s="2" customFormat="1" ht="15.6" spans="4:4">
      <c r="D118" s="10"/>
    </row>
    <row r="119" s="2" customFormat="1" ht="15.6" spans="4:4">
      <c r="D119" s="10"/>
    </row>
    <row r="120" s="2" customFormat="1" ht="15.6" spans="4:4">
      <c r="D120" s="10"/>
    </row>
    <row r="121" s="2" customFormat="1" ht="15.6" spans="4:4">
      <c r="D121" s="10"/>
    </row>
    <row r="122" s="2" customFormat="1" ht="15.6" spans="4:4">
      <c r="D122" s="10"/>
    </row>
    <row r="123" s="2" customFormat="1" ht="15.6" spans="4:4">
      <c r="D123" s="10"/>
    </row>
    <row r="124" s="2" customFormat="1" ht="15.6" spans="4:4">
      <c r="D124" s="10"/>
    </row>
    <row r="125" s="2" customFormat="1" ht="15.6" spans="4:4">
      <c r="D125" s="10"/>
    </row>
    <row r="126" s="2" customFormat="1" ht="15.6" spans="4:4">
      <c r="D126" s="10"/>
    </row>
    <row r="127" s="2" customFormat="1" ht="15.6" spans="4:4">
      <c r="D127" s="10"/>
    </row>
    <row r="128" s="2" customFormat="1" ht="15.6" spans="4:4">
      <c r="D128" s="10"/>
    </row>
    <row r="129" s="2" customFormat="1" ht="15.6" spans="4:4">
      <c r="D129" s="10"/>
    </row>
    <row r="130" s="2" customFormat="1" ht="15.6" spans="4:4">
      <c r="D130" s="10"/>
    </row>
    <row r="131" s="2" customFormat="1" ht="15.6" spans="4:4">
      <c r="D131" s="10"/>
    </row>
    <row r="132" s="2" customFormat="1" ht="15.6" spans="4:4">
      <c r="D132" s="10"/>
    </row>
    <row r="133" s="2" customFormat="1" ht="15.6" spans="4:4">
      <c r="D133" s="10"/>
    </row>
    <row r="134" s="2" customFormat="1" ht="15.6" spans="4:4">
      <c r="D134" s="10"/>
    </row>
    <row r="135" s="2" customFormat="1" ht="15.6" spans="4:4">
      <c r="D135" s="10"/>
    </row>
    <row r="136" s="2" customFormat="1" ht="15.6" spans="4:4">
      <c r="D136" s="10"/>
    </row>
    <row r="137" s="2" customFormat="1" ht="15.6" spans="4:4">
      <c r="D137" s="10"/>
    </row>
    <row r="138" s="2" customFormat="1" ht="15.6" spans="4:4">
      <c r="D138" s="10"/>
    </row>
    <row r="139" s="2" customFormat="1" ht="15.6" spans="4:4">
      <c r="D139" s="10"/>
    </row>
    <row r="140" s="2" customFormat="1" ht="15.6" spans="4:4">
      <c r="D140" s="10"/>
    </row>
    <row r="141" s="2" customFormat="1" ht="15.6" spans="4:4">
      <c r="D141" s="10"/>
    </row>
    <row r="142" s="2" customFormat="1" ht="15.6" spans="4:4">
      <c r="D142" s="10"/>
    </row>
    <row r="143" s="2" customFormat="1" ht="15.6" spans="4:4">
      <c r="D143" s="10"/>
    </row>
    <row r="144" s="2" customFormat="1" ht="15.6" spans="4:4">
      <c r="D144" s="10"/>
    </row>
    <row r="145" s="2" customFormat="1" ht="15.6" spans="4:4">
      <c r="D145" s="10"/>
    </row>
    <row r="146" s="2" customFormat="1" ht="15.6" spans="4:4">
      <c r="D146" s="10"/>
    </row>
    <row r="147" s="2" customFormat="1" ht="15.6" spans="4:4">
      <c r="D147" s="10"/>
    </row>
    <row r="148" s="2" customFormat="1" ht="15.6" spans="4:4">
      <c r="D148" s="10"/>
    </row>
    <row r="149" s="2" customFormat="1" ht="15.6" spans="4:4">
      <c r="D149" s="10"/>
    </row>
    <row r="150" s="2" customFormat="1" ht="15.6" spans="4:4">
      <c r="D150" s="10"/>
    </row>
    <row r="151" s="2" customFormat="1" ht="15.6" spans="4:4">
      <c r="D151" s="10"/>
    </row>
    <row r="152" s="2" customFormat="1" ht="15.6" spans="4:4">
      <c r="D152" s="10"/>
    </row>
    <row r="153" s="2" customFormat="1" ht="15.6" spans="4:4">
      <c r="D153" s="10"/>
    </row>
    <row r="154" s="2" customFormat="1" ht="15.6" spans="4:4">
      <c r="D154" s="10"/>
    </row>
    <row r="155" s="2" customFormat="1" ht="15.6" spans="4:4">
      <c r="D155" s="10"/>
    </row>
    <row r="156" s="2" customFormat="1" ht="15.6" spans="4:4">
      <c r="D156" s="10"/>
    </row>
    <row r="157" s="2" customFormat="1" ht="15.6" spans="4:4">
      <c r="D157" s="10"/>
    </row>
    <row r="158" s="2" customFormat="1" ht="15.6" spans="4:4">
      <c r="D158" s="10"/>
    </row>
    <row r="159" s="2" customFormat="1" ht="15.6" spans="4:4">
      <c r="D159" s="10"/>
    </row>
    <row r="160" s="2" customFormat="1" ht="15.6" spans="4:4">
      <c r="D160" s="10"/>
    </row>
    <row r="161" s="2" customFormat="1" ht="15.6" spans="4:4">
      <c r="D161" s="10"/>
    </row>
    <row r="162" s="2" customFormat="1" ht="15.6" spans="4:4">
      <c r="D162" s="10"/>
    </row>
    <row r="163" s="2" customFormat="1" ht="15.6" spans="4:4">
      <c r="D163" s="10"/>
    </row>
    <row r="164" s="2" customFormat="1" ht="15.6" spans="4:4">
      <c r="D164" s="10"/>
    </row>
    <row r="165" s="2" customFormat="1" ht="15.6" spans="4:4">
      <c r="D165" s="10"/>
    </row>
    <row r="166" s="2" customFormat="1" ht="15.6" spans="4:4">
      <c r="D166" s="10"/>
    </row>
    <row r="167" s="2" customFormat="1" ht="15.6" spans="4:4">
      <c r="D167" s="10"/>
    </row>
    <row r="168" s="2" customFormat="1" ht="15.6" spans="4:4">
      <c r="D168" s="10"/>
    </row>
    <row r="169" s="2" customFormat="1" ht="15.6" spans="4:4">
      <c r="D169" s="10"/>
    </row>
    <row r="170" s="2" customFormat="1" ht="15.6" spans="4:4">
      <c r="D170" s="10"/>
    </row>
    <row r="171" s="2" customFormat="1" ht="15.6" spans="4:4">
      <c r="D171" s="10"/>
    </row>
    <row r="172" s="2" customFormat="1" ht="15.6" spans="4:4">
      <c r="D172" s="10"/>
    </row>
    <row r="173" s="2" customFormat="1" ht="15.6" spans="4:4">
      <c r="D173" s="10"/>
    </row>
    <row r="174" s="2" customFormat="1" ht="15.6" spans="4:4">
      <c r="D174" s="10"/>
    </row>
    <row r="175" s="2" customFormat="1" ht="15.6" spans="4:4">
      <c r="D175" s="10"/>
    </row>
    <row r="176" s="2" customFormat="1" ht="15.6" spans="4:4">
      <c r="D176" s="10"/>
    </row>
    <row r="177" s="2" customFormat="1" ht="15.6" spans="4:4">
      <c r="D177" s="10"/>
    </row>
    <row r="178" s="2" customFormat="1" ht="15.6" spans="4:4">
      <c r="D178" s="10"/>
    </row>
    <row r="179" s="2" customFormat="1" ht="15.6" spans="4:4">
      <c r="D179" s="10"/>
    </row>
    <row r="180" s="2" customFormat="1" ht="15.6" spans="4:4">
      <c r="D180" s="10"/>
    </row>
    <row r="181" s="2" customFormat="1" ht="15.6" spans="4:4">
      <c r="D181" s="10"/>
    </row>
    <row r="182" s="2" customFormat="1" ht="15.6" spans="4:4">
      <c r="D182" s="10"/>
    </row>
    <row r="183" s="2" customFormat="1" ht="15.6" spans="4:4">
      <c r="D183" s="10"/>
    </row>
    <row r="184" s="2" customFormat="1" ht="15.6" spans="4:4">
      <c r="D184" s="10"/>
    </row>
    <row r="185" s="2" customFormat="1" ht="15.6" spans="4:4">
      <c r="D185" s="10"/>
    </row>
    <row r="186" s="2" customFormat="1" ht="15.6" spans="4:4">
      <c r="D186" s="10"/>
    </row>
    <row r="187" s="2" customFormat="1" ht="15.6" spans="4:4">
      <c r="D187" s="10"/>
    </row>
    <row r="188" s="2" customFormat="1" ht="15.6" spans="4:4">
      <c r="D188" s="10"/>
    </row>
    <row r="189" s="2" customFormat="1" ht="15.6" spans="4:4">
      <c r="D189" s="10"/>
    </row>
    <row r="190" s="3" customFormat="1" spans="4:4">
      <c r="D190" s="15"/>
    </row>
    <row r="191" s="3" customFormat="1" spans="4:4">
      <c r="D191" s="15"/>
    </row>
  </sheetData>
  <mergeCells count="4">
    <mergeCell ref="B2:D2"/>
    <mergeCell ref="B3:D3"/>
    <mergeCell ref="B4:D4"/>
    <mergeCell ref="B6:D6"/>
  </mergeCells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ES- SIT. FINAN</vt:lpstr>
      <vt:lpstr>ES. 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juan ochoa</cp:lastModifiedBy>
  <dcterms:created xsi:type="dcterms:W3CDTF">2022-04-30T15:29:00Z</dcterms:created>
  <dcterms:modified xsi:type="dcterms:W3CDTF">2025-06-03T14:33:37Z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100B61FA65AD4388A5CA595204214599_12</vt:lpwstr>
  </property>
  <property fmtid="{D5CDD505-2E9C-101B-9397-08002B2CF9AE}" pid="3" name="KSOProductBuildVer">
    <vt:lpwstr>2058-12.2.0.21179</vt:lpwstr>
  </property>
</Properties>
</file>