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vo" sheetId="1" r:id="rId4"/>
    <sheet state="visible" name="Datos" sheetId="2" r:id="rId5"/>
    <sheet state="visible" name="Presupuesto Detallado" sheetId="3" r:id="rId6"/>
    <sheet state="visible" name="Por Recursos" sheetId="4" r:id="rId7"/>
    <sheet state="visible" name="Cocomo I" sheetId="5" r:id="rId8"/>
    <sheet state="visible" name="Cocomo II" sheetId="6" r:id="rId9"/>
  </sheets>
  <definedNames/>
  <calcPr/>
  <extLst>
    <ext uri="GoogleSheetsCustomDataVersion1">
      <go:sheetsCustomData xmlns:go="http://customooxmlschemas.google.com/" r:id="rId10" roundtripDataSignature="AMtx7mjLUkq01fl/KGEpo7K1JXxAWqgD7Q=="/>
    </ext>
  </extLst>
</workbook>
</file>

<file path=xl/sharedStrings.xml><?xml version="1.0" encoding="utf-8"?>
<sst xmlns="http://schemas.openxmlformats.org/spreadsheetml/2006/main" count="261" uniqueCount="160">
  <si>
    <t>Presupuesto de Proyecto</t>
  </si>
  <si>
    <t>Hoja: Datos</t>
  </si>
  <si>
    <t>Descripción:</t>
  </si>
  <si>
    <t>Se usa para registrar los datos maestros para el cálculo del Presupuesto a partir de los recursos.</t>
  </si>
  <si>
    <t>Columna</t>
  </si>
  <si>
    <t>Instrucciones</t>
  </si>
  <si>
    <t>Elemento</t>
  </si>
  <si>
    <t>Aquí se especifica el nombre del Recurso, por ejemplo Analista de Sistemas 1, Electricista 1, Gerente de Proyectos, etc.</t>
  </si>
  <si>
    <t>Tipo de Recurso</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</si>
  <si>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</si>
  <si>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Tipo de Unidades</t>
  </si>
  <si>
    <t>El tipo de unidad para medir la utilización del recurso, para el caso de personas, pueden ser las horas o jornadas, para materiales, la cantidad de piezas, volumenes o peso. Pueden utilizarse otras según sea el caso.</t>
  </si>
  <si>
    <t>Tasa</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</si>
  <si>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</si>
  <si>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</si>
  <si>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</si>
  <si>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t>
  </si>
  <si>
    <t>Código de Paquete de Trabajo, Tarea de Proyecto o Subtarea, según el método de desglose y codificación de las tareas seleccionado.</t>
  </si>
  <si>
    <t>Tarea / Actividad</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</si>
  <si>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</si>
  <si>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</si>
  <si>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</si>
  <si>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</si>
  <si>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Unidades</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</si>
  <si>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</si>
  <si>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</si>
  <si>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Presupuesto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</si>
  <si>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</si>
  <si>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</si>
  <si>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</si>
  <si>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Categoría</t>
  </si>
  <si>
    <t>Se usa esta columna para categorízar los Recursos, como por ejemplo "Costos Directos" y "Costos Indirectos".</t>
  </si>
  <si>
    <t>Recurso</t>
  </si>
  <si>
    <t>En esta columna se sumariza el Presupuesto del Recurso en cada actividad de la hoja de Presupuesto Detallado, presentando de esta forma un subtotal por Recurso.</t>
  </si>
  <si>
    <t>Líder del Proyecto: Sebastian Mira - Juan Pablo Patiño</t>
  </si>
  <si>
    <t>Fecha de Inicio: 19/10/2021</t>
  </si>
  <si>
    <t>Programador 1</t>
  </si>
  <si>
    <t>Codificar</t>
  </si>
  <si>
    <t>Horas</t>
  </si>
  <si>
    <t>Programador 2</t>
  </si>
  <si>
    <t>Documentador 1</t>
  </si>
  <si>
    <t>Redactor</t>
  </si>
  <si>
    <t>Documentador 2</t>
  </si>
  <si>
    <t>Computadores</t>
  </si>
  <si>
    <t>Material</t>
  </si>
  <si>
    <t xml:space="preserve">Cantidad </t>
  </si>
  <si>
    <t>Visual Studio Professional</t>
  </si>
  <si>
    <t>Licencia</t>
  </si>
  <si>
    <t>Internet</t>
  </si>
  <si>
    <t>Consumo</t>
  </si>
  <si>
    <t>Lenguaje de Programacion</t>
  </si>
  <si>
    <t>Bubble Sort</t>
  </si>
  <si>
    <t>% Reserva de Contingencia</t>
  </si>
  <si>
    <t>Reservas</t>
  </si>
  <si>
    <t>Total</t>
  </si>
  <si>
    <t>1.1</t>
  </si>
  <si>
    <t>Documentacion</t>
  </si>
  <si>
    <t>Numeros Aleatorios</t>
  </si>
  <si>
    <t>Archivos en txt</t>
  </si>
  <si>
    <t>Costos Directos</t>
  </si>
  <si>
    <t>Labor (Personal)</t>
  </si>
  <si>
    <t>Consultoría</t>
  </si>
  <si>
    <t>Inversigador 1</t>
  </si>
  <si>
    <t>Investigador 2</t>
  </si>
  <si>
    <t>Materiales</t>
  </si>
  <si>
    <t>Licencias</t>
  </si>
  <si>
    <t>Costos Indirectos</t>
  </si>
  <si>
    <t>Computador</t>
  </si>
  <si>
    <t>Cantidad</t>
  </si>
  <si>
    <t>COCOMO I</t>
  </si>
  <si>
    <t>KLDC = 0,072</t>
  </si>
  <si>
    <t>Aplicar el calculo de COCOMO-orgánico y semiaclopado al programa</t>
  </si>
  <si>
    <t>de ordenación y al Proyecto de formacion.</t>
  </si>
  <si>
    <t>Calcular:</t>
  </si>
  <si>
    <t>• Cantidad de personas por mes</t>
  </si>
  <si>
    <t>• Duración del proyecto</t>
  </si>
  <si>
    <t>• Número de personas para el proyecto</t>
  </si>
  <si>
    <t>• Productividad por persona = LOC/E</t>
  </si>
  <si>
    <t>• Costo mensual por persona y total del proyecto</t>
  </si>
  <si>
    <t>COCOMO - Organico</t>
  </si>
  <si>
    <t>COCOMO - Semiaclopado</t>
  </si>
  <si>
    <t>Cantidad personas por mes:</t>
  </si>
  <si>
    <t>E = 2,4(0,072)*1,05 = 0,15149 = 1 persona / mes</t>
  </si>
  <si>
    <t>E = 3,0(0,072)*1,12 = 0,24192 = 1 personas / mes</t>
  </si>
  <si>
    <t>Duracion del proyecto:</t>
  </si>
  <si>
    <t>Tdev = 2,5(1)*0,38 = 2.5</t>
  </si>
  <si>
    <t>Tdev = 3,0(1)*1,12 = 3,0</t>
  </si>
  <si>
    <t>Numero de personas para el proyecto:</t>
  </si>
  <si>
    <t xml:space="preserve">P = 1/2,5 =0,4 </t>
  </si>
  <si>
    <t xml:space="preserve">P = 1/3,0 = 0,33 </t>
  </si>
  <si>
    <t xml:space="preserve">Productividad: </t>
  </si>
  <si>
    <t>Productividad:</t>
  </si>
  <si>
    <t>Pr = 72/1 = 72</t>
  </si>
  <si>
    <t>COCOMO II - Intermedio</t>
  </si>
  <si>
    <t>- Cantidad de personas por mes</t>
  </si>
  <si>
    <t>- Duración del proyecto</t>
  </si>
  <si>
    <t>- Numero de personas para el proyecto</t>
  </si>
  <si>
    <t>Cocomo II - Intermedio: Organico</t>
  </si>
  <si>
    <t>Cocomo II - Intermedio: Semiacoplado</t>
  </si>
  <si>
    <t>- Costo mensual  por persona y total del proyecto</t>
  </si>
  <si>
    <t>A = 3,2</t>
  </si>
  <si>
    <t>B = 1,05</t>
  </si>
  <si>
    <t>C = 2,50</t>
  </si>
  <si>
    <t>D = 0,38</t>
  </si>
  <si>
    <t>A = 3,0</t>
  </si>
  <si>
    <t>B = 1,12</t>
  </si>
  <si>
    <t>D = 0,35</t>
  </si>
  <si>
    <t>Multiplicadores de esfuerzo (ME)</t>
  </si>
  <si>
    <t>Valoracion</t>
  </si>
  <si>
    <t>m(X) = (1,1,1,0.87,0.86,1.13,0.86,1,1,1.10)</t>
  </si>
  <si>
    <t>Atributos del producto</t>
  </si>
  <si>
    <t>m(X) = 0.79</t>
  </si>
  <si>
    <t>1.</t>
  </si>
  <si>
    <t>RELY</t>
  </si>
  <si>
    <t>Fiablidad requerida del software</t>
  </si>
  <si>
    <t>2.</t>
  </si>
  <si>
    <t>CPLX</t>
  </si>
  <si>
    <t>Complejidad del producto</t>
  </si>
  <si>
    <t>- Esfuerzo medido en personas/mes</t>
  </si>
  <si>
    <t>Atributos de la computadora</t>
  </si>
  <si>
    <t>E = 3,2 * (0,072)^1,05*(0,79)</t>
  </si>
  <si>
    <t>E = 3,0 * (0,072)^1,12*(0,79)</t>
  </si>
  <si>
    <t>3.</t>
  </si>
  <si>
    <t>TIME</t>
  </si>
  <si>
    <t>Restricciones de tiempo de ejecucion</t>
  </si>
  <si>
    <t>E = 0,19</t>
  </si>
  <si>
    <t>E = 0,12</t>
  </si>
  <si>
    <t>4.</t>
  </si>
  <si>
    <t>TURN</t>
  </si>
  <si>
    <t>Tiempo de respiesta del computador</t>
  </si>
  <si>
    <t>Atributos del personal</t>
  </si>
  <si>
    <t>- Tiempo estimado en meses</t>
  </si>
  <si>
    <t>5.</t>
  </si>
  <si>
    <t>ACAP</t>
  </si>
  <si>
    <t>Capaciad del analista</t>
  </si>
  <si>
    <t>Tdev = 2,50 * (0,79)^0,38</t>
  </si>
  <si>
    <t>Tdev = 2,50 * (0,79)^0,35</t>
  </si>
  <si>
    <t>6.</t>
  </si>
  <si>
    <t>AEPX</t>
  </si>
  <si>
    <t>Experiencia en la aplicacion</t>
  </si>
  <si>
    <t>Tdev = 2,2</t>
  </si>
  <si>
    <t>Tdev = 2,3</t>
  </si>
  <si>
    <t>7.</t>
  </si>
  <si>
    <t>PCAP</t>
  </si>
  <si>
    <t>Capaciad de los programadores</t>
  </si>
  <si>
    <t>8.</t>
  </si>
  <si>
    <t>LEXP</t>
  </si>
  <si>
    <t>Experiencia en el lenguaje de Progr.</t>
  </si>
  <si>
    <t>- Personas requeridas para el proyecto</t>
  </si>
  <si>
    <t>Atributos del proyecto</t>
  </si>
  <si>
    <t>P = 0,19/2,2</t>
  </si>
  <si>
    <t>P = 0,12/2,3</t>
  </si>
  <si>
    <t>9.</t>
  </si>
  <si>
    <t>MODP</t>
  </si>
  <si>
    <t>Uso de practicas de programacion.</t>
  </si>
  <si>
    <t>P = 0.08</t>
  </si>
  <si>
    <t>P = 0.05</t>
  </si>
  <si>
    <t>10.</t>
  </si>
  <si>
    <t>TOOL</t>
  </si>
  <si>
    <t>Uso de herramientas software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</si>
</sst>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00_ ;_ * \-#,##0.00_ ;_ * &quot;-&quot;??_ ;_ @_ "/>
    <numFmt numFmtId="165" formatCode="d.m"/>
  </numFmts>
  <fonts count="20">
    <font>
      <sz val="11.0"/>
      <color theme="1"/>
      <name val="Arial"/>
    </font>
    <font>
      <sz val="11.0"/>
      <color theme="1"/>
      <name val="Calibri"/>
    </font>
    <font>
      <b/>
      <sz val="20.0"/>
      <color theme="1"/>
      <name val="Calibri"/>
    </font>
    <font>
      <b/>
      <sz val="11.0"/>
      <color theme="1"/>
      <name val="Calibri"/>
    </font>
    <font>
      <b/>
      <sz val="14.0"/>
      <color rgb="FF1F497D"/>
      <name val="Calibri"/>
    </font>
    <font>
      <b/>
      <sz val="12.0"/>
      <color theme="1"/>
      <name val="Calibri"/>
    </font>
    <font>
      <sz val="10.0"/>
      <color theme="1"/>
      <name val="Calibri"/>
    </font>
    <font>
      <sz val="12.0"/>
      <color theme="1"/>
      <name val="Calibri"/>
    </font>
    <font>
      <color theme="1"/>
      <name val="Calibri"/>
    </font>
    <font>
      <b/>
      <sz val="11.0"/>
      <color theme="1"/>
    </font>
    <font>
      <sz val="11.0"/>
      <color theme="1"/>
    </font>
    <font>
      <sz val="10.0"/>
      <color rgb="FF000000"/>
      <name val="Arial"/>
    </font>
    <font>
      <sz val="10.0"/>
      <color theme="1"/>
      <name val="Arial"/>
    </font>
    <font>
      <sz val="11.0"/>
      <color rgb="FF000000"/>
      <name val="Calibri"/>
    </font>
    <font/>
    <font>
      <b/>
      <sz val="10.0"/>
      <color rgb="FF000000"/>
      <name val="Arial"/>
    </font>
    <font>
      <color rgb="FF000000"/>
      <name val="Roboto"/>
    </font>
    <font>
      <sz val="10.0"/>
      <name val="Arial"/>
    </font>
    <font>
      <sz val="11.0"/>
      <name val="Calibri"/>
    </font>
    <font>
      <b/>
      <sz val="11.0"/>
      <name val="Calibri"/>
    </font>
  </fonts>
  <fills count="6">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FF9900"/>
        <bgColor rgb="FFFF9900"/>
      </patternFill>
    </fill>
  </fills>
  <borders count="7">
    <border/>
    <border>
      <left/>
      <right/>
      <top/>
      <bottom/>
    </border>
    <border>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Alignment="1" applyBorder="1" applyFont="1">
      <alignment horizontal="left"/>
    </xf>
    <xf borderId="1" fillId="2" fontId="5" numFmtId="0" xfId="0" applyAlignment="1" applyBorder="1" applyFont="1">
      <alignment horizontal="center"/>
    </xf>
    <xf borderId="1" fillId="3" fontId="1" numFmtId="0" xfId="0" applyAlignment="1" applyBorder="1" applyFill="1" applyFont="1">
      <alignment horizontal="left" vertical="top"/>
    </xf>
    <xf borderId="1" fillId="2" fontId="1" numFmtId="0" xfId="0" applyAlignment="1" applyBorder="1" applyFont="1">
      <alignment horizontal="left" vertical="top"/>
    </xf>
    <xf borderId="2" fillId="2" fontId="1" numFmtId="0" xfId="0" applyAlignment="1" applyBorder="1" applyFont="1">
      <alignment horizontal="left" vertical="top"/>
    </xf>
    <xf borderId="2"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xf borderId="1" fillId="2" fontId="6" numFmtId="0" xfId="0" applyAlignment="1" applyBorder="1" applyFont="1">
      <alignment readingOrder="0"/>
    </xf>
    <xf borderId="1" fillId="2" fontId="7" numFmtId="0" xfId="0" applyBorder="1" applyFont="1"/>
    <xf borderId="1" fillId="2" fontId="5" numFmtId="0" xfId="0" applyBorder="1" applyFont="1"/>
    <xf borderId="1" fillId="2" fontId="1" numFmtId="0" xfId="0" applyAlignment="1" applyBorder="1" applyFont="1">
      <alignment horizontal="left" readingOrder="0" vertical="top"/>
    </xf>
    <xf borderId="1" fillId="2" fontId="1" numFmtId="164" xfId="0" applyAlignment="1" applyBorder="1" applyFont="1" applyNumberFormat="1">
      <alignment horizontal="left" readingOrder="0" vertical="top"/>
    </xf>
    <xf borderId="0" fillId="0" fontId="8" numFmtId="0" xfId="0" applyAlignment="1" applyFont="1">
      <alignment readingOrder="0"/>
    </xf>
    <xf borderId="0" fillId="0" fontId="8" numFmtId="3" xfId="0" applyAlignment="1" applyFont="1" applyNumberFormat="1">
      <alignment readingOrder="0"/>
    </xf>
    <xf borderId="1" fillId="2" fontId="1" numFmtId="164" xfId="0" applyAlignment="1" applyBorder="1" applyFont="1" applyNumberFormat="1">
      <alignment horizontal="left" vertical="top"/>
    </xf>
    <xf borderId="1" fillId="2" fontId="3" numFmtId="0" xfId="0" applyAlignment="1" applyBorder="1" applyFont="1">
      <alignment readingOrder="0"/>
    </xf>
    <xf borderId="1" fillId="2" fontId="1" numFmtId="9" xfId="0" applyBorder="1" applyFont="1" applyNumberFormat="1"/>
    <xf borderId="1" fillId="2" fontId="6" numFmtId="0" xfId="0" applyBorder="1" applyFont="1"/>
    <xf borderId="1" fillId="3" fontId="7" numFmtId="164" xfId="0" applyBorder="1" applyFont="1" applyNumberFormat="1"/>
    <xf borderId="1" fillId="2" fontId="5" numFmtId="0" xfId="0" applyAlignment="1" applyBorder="1" applyFont="1">
      <alignment horizontal="center" shrinkToFit="0" wrapText="1"/>
    </xf>
    <xf borderId="1" fillId="3" fontId="3" numFmtId="0" xfId="0" applyAlignment="1" applyBorder="1" applyFont="1">
      <alignment horizontal="left" vertical="top"/>
    </xf>
    <xf borderId="1" fillId="3" fontId="9" numFmtId="0" xfId="0" applyAlignment="1" applyBorder="1" applyFont="1">
      <alignment horizontal="left" readingOrder="0" vertical="top"/>
    </xf>
    <xf borderId="1" fillId="3" fontId="1" numFmtId="0" xfId="0" applyAlignment="1" applyBorder="1" applyFont="1">
      <alignment horizontal="right" vertical="top"/>
    </xf>
    <xf borderId="1" fillId="3" fontId="1" numFmtId="164" xfId="0" applyAlignment="1" applyBorder="1" applyFont="1" applyNumberFormat="1">
      <alignment horizontal="left" vertical="top"/>
    </xf>
    <xf borderId="1" fillId="2" fontId="10" numFmtId="0" xfId="0" applyAlignment="1" applyBorder="1" applyFont="1">
      <alignment horizontal="left" readingOrder="0" vertical="top"/>
    </xf>
    <xf borderId="1" fillId="2" fontId="1" numFmtId="0" xfId="0" applyAlignment="1" applyBorder="1" applyFont="1">
      <alignment horizontal="right" vertical="top"/>
    </xf>
    <xf borderId="1" fillId="2" fontId="1" numFmtId="0" xfId="0" applyAlignment="1" applyBorder="1" applyFont="1">
      <alignment horizontal="right" readingOrder="0" vertical="top"/>
    </xf>
    <xf borderId="1" fillId="2" fontId="10" numFmtId="165" xfId="0" applyAlignment="1" applyBorder="1" applyFont="1" applyNumberFormat="1">
      <alignment readingOrder="0"/>
    </xf>
    <xf borderId="1" fillId="2" fontId="10" numFmtId="0" xfId="0" applyAlignment="1" applyBorder="1" applyFont="1">
      <alignment horizontal="right" readingOrder="0" vertical="top"/>
    </xf>
    <xf borderId="1" fillId="2" fontId="10" numFmtId="164" xfId="0" applyAlignment="1" applyBorder="1" applyFont="1" applyNumberFormat="1">
      <alignment horizontal="left" readingOrder="0" vertical="top"/>
    </xf>
    <xf borderId="1" fillId="2" fontId="10" numFmtId="165" xfId="0" applyAlignment="1" applyBorder="1" applyFont="1" applyNumberFormat="1">
      <alignment horizontal="left" readingOrder="0" vertical="top"/>
    </xf>
    <xf borderId="1" fillId="2" fontId="10" numFmtId="0" xfId="0" applyAlignment="1" applyBorder="1" applyFont="1">
      <alignment horizontal="left" vertical="top"/>
    </xf>
    <xf borderId="1" fillId="2" fontId="10" numFmtId="164" xfId="0" applyAlignment="1" applyBorder="1" applyFont="1" applyNumberFormat="1">
      <alignment horizontal="left" vertical="top"/>
    </xf>
    <xf borderId="1" fillId="2" fontId="10" numFmtId="0" xfId="0" applyAlignment="1" applyBorder="1" applyFont="1">
      <alignment horizontal="right" vertical="top"/>
    </xf>
    <xf borderId="1" fillId="2" fontId="9" numFmtId="0" xfId="0" applyAlignment="1" applyBorder="1" applyFont="1">
      <alignment horizontal="left" vertical="top"/>
    </xf>
    <xf borderId="1" fillId="3" fontId="3" numFmtId="164" xfId="0" applyAlignment="1" applyBorder="1" applyFont="1" applyNumberFormat="1">
      <alignment horizontal="left" vertical="top"/>
    </xf>
    <xf borderId="1" fillId="2" fontId="1" numFmtId="164" xfId="0" applyAlignment="1" applyBorder="1" applyFont="1" applyNumberFormat="1">
      <alignment horizontal="right" vertical="top"/>
    </xf>
    <xf borderId="1" fillId="2" fontId="1" numFmtId="164" xfId="0" applyAlignment="1" applyBorder="1" applyFont="1" applyNumberFormat="1">
      <alignment horizontal="right" readingOrder="0" vertical="top"/>
    </xf>
    <xf borderId="1" fillId="2" fontId="1" numFmtId="3" xfId="0" applyAlignment="1" applyBorder="1" applyFont="1" applyNumberFormat="1">
      <alignment horizontal="right" readingOrder="0" vertical="top"/>
    </xf>
    <xf borderId="1" fillId="3" fontId="3" numFmtId="0" xfId="0" applyAlignment="1" applyBorder="1" applyFont="1">
      <alignment horizontal="left" readingOrder="0" vertical="top"/>
    </xf>
    <xf borderId="1" fillId="3" fontId="3" numFmtId="164" xfId="0" applyAlignment="1" applyBorder="1" applyFont="1" applyNumberFormat="1">
      <alignment horizontal="left" readingOrder="0" vertical="top"/>
    </xf>
    <xf borderId="0" fillId="4" fontId="11" numFmtId="0" xfId="0" applyAlignment="1" applyFill="1" applyFont="1">
      <alignment readingOrder="0"/>
    </xf>
    <xf borderId="0" fillId="0" fontId="12" numFmtId="0" xfId="0" applyFont="1"/>
    <xf borderId="0" fillId="4" fontId="13" numFmtId="0" xfId="0" applyAlignment="1" applyFont="1">
      <alignment horizontal="left" readingOrder="0"/>
    </xf>
    <xf borderId="0" fillId="2" fontId="14" numFmtId="0" xfId="0" applyFont="1"/>
    <xf borderId="0" fillId="0" fontId="11" numFmtId="0" xfId="0" applyAlignment="1" applyFont="1">
      <alignment readingOrder="0"/>
    </xf>
    <xf borderId="0" fillId="4" fontId="15" numFmtId="0" xfId="0" applyAlignment="1" applyFont="1">
      <alignment readingOrder="0"/>
    </xf>
    <xf borderId="0" fillId="5" fontId="14" numFmtId="0" xfId="0" applyAlignment="1" applyFill="1" applyFont="1">
      <alignment readingOrder="0"/>
    </xf>
    <xf borderId="0" fillId="5" fontId="14" numFmtId="0" xfId="0" applyFont="1"/>
    <xf borderId="0" fillId="5" fontId="8" numFmtId="0" xfId="0" applyFont="1"/>
    <xf borderId="0" fillId="5" fontId="8" numFmtId="0" xfId="0" applyAlignment="1" applyFont="1">
      <alignment readingOrder="0"/>
    </xf>
    <xf borderId="0" fillId="4" fontId="14" numFmtId="0" xfId="0" applyAlignment="1" applyFont="1">
      <alignment readingOrder="0"/>
    </xf>
    <xf borderId="0" fillId="4" fontId="8" numFmtId="0" xfId="0" applyFont="1"/>
    <xf borderId="0" fillId="4" fontId="8" numFmtId="0" xfId="0" applyAlignment="1" applyFont="1">
      <alignment readingOrder="0"/>
    </xf>
    <xf borderId="0" fillId="4" fontId="14" numFmtId="0" xfId="0" applyFont="1"/>
    <xf borderId="0" fillId="0" fontId="14" numFmtId="0" xfId="0" applyAlignment="1" applyFont="1">
      <alignment readingOrder="0"/>
    </xf>
    <xf borderId="0" fillId="4" fontId="16" numFmtId="0" xfId="0" applyAlignment="1" applyFont="1">
      <alignment readingOrder="0"/>
    </xf>
    <xf borderId="0" fillId="4" fontId="12" numFmtId="0" xfId="0" applyFont="1"/>
    <xf borderId="0" fillId="4" fontId="17" numFmtId="0" xfId="0" applyFont="1"/>
    <xf borderId="0" fillId="0" fontId="18" numFmtId="0" xfId="0" applyAlignment="1" applyFont="1">
      <alignment shrinkToFit="0" vertical="bottom" wrapText="0"/>
    </xf>
    <xf borderId="0" fillId="0" fontId="18" numFmtId="0" xfId="0" applyAlignment="1" applyFont="1">
      <alignment vertical="bottom"/>
    </xf>
    <xf borderId="3" fillId="5" fontId="3" numFmtId="0" xfId="0" applyAlignment="1" applyBorder="1" applyFont="1">
      <alignment horizontal="center" readingOrder="0"/>
    </xf>
    <xf borderId="4" fillId="0" fontId="14" numFmtId="0" xfId="0" applyBorder="1" applyFont="1"/>
    <xf borderId="5" fillId="0" fontId="14" numFmtId="0" xfId="0" applyBorder="1" applyFont="1"/>
    <xf borderId="6" fillId="5" fontId="19" numFmtId="0" xfId="0" applyAlignment="1" applyBorder="1" applyFont="1">
      <alignment horizontal="center" readingOrder="0" vertical="bottom"/>
    </xf>
    <xf borderId="3" fillId="4" fontId="3" numFmtId="0" xfId="0" applyAlignment="1" applyBorder="1" applyFont="1">
      <alignment horizontal="center" readingOrder="0" vertical="bottom"/>
    </xf>
    <xf borderId="6" fillId="4" fontId="18" numFmtId="0" xfId="0" applyAlignment="1" applyBorder="1" applyFont="1">
      <alignment vertical="bottom"/>
    </xf>
    <xf borderId="6" fillId="0" fontId="1" numFmtId="0" xfId="0" applyAlignment="1" applyBorder="1" applyFont="1">
      <alignment horizontal="center" vertical="bottom"/>
    </xf>
    <xf borderId="6" fillId="0" fontId="18" numFmtId="0" xfId="0" applyAlignment="1" applyBorder="1" applyFont="1">
      <alignment horizontal="center" readingOrder="0" vertical="bottom"/>
    </xf>
    <xf borderId="6" fillId="0" fontId="1" numFmtId="4" xfId="0" applyAlignment="1" applyBorder="1" applyFont="1" applyNumberFormat="1">
      <alignment horizontal="center" vertical="bottom"/>
    </xf>
    <xf borderId="6" fillId="0" fontId="18" numFmtId="4" xfId="0" applyAlignment="1" applyBorder="1" applyFont="1" applyNumberFormat="1">
      <alignment horizontal="center" readingOrder="0" vertical="bottom"/>
    </xf>
    <xf borderId="0" fillId="0" fontId="18"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8" numFmtId="0" xfId="0" applyAlignment="1" applyFont="1">
      <alignment readingOrder="0" vertical="bottom"/>
    </xf>
    <xf borderId="0" fillId="4" fontId="18" numFmtId="0" xfId="0" applyAlignment="1" applyFont="1">
      <alignment readingOrder="0" shrinkToFit="0" vertical="bottom" wrapText="0"/>
    </xf>
    <xf borderId="0" fillId="4" fontId="18" numFmtId="0" xfId="0" applyAlignment="1" applyFont="1">
      <alignment vertical="bottom"/>
    </xf>
    <xf borderId="0" fillId="4" fontId="1" numFmtId="0" xfId="0" applyAlignment="1" applyFont="1">
      <alignment vertical="bottom"/>
    </xf>
    <xf borderId="6" fillId="4" fontId="18" numFmtId="4"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0</v>
      </c>
      <c r="C1" s="1"/>
      <c r="D1" s="3"/>
      <c r="E1" s="1"/>
      <c r="F1" s="1"/>
      <c r="G1" s="1"/>
      <c r="H1" s="1"/>
      <c r="I1" s="1"/>
      <c r="J1" s="1"/>
      <c r="K1" s="1"/>
      <c r="L1" s="1"/>
      <c r="M1" s="1"/>
      <c r="N1" s="1"/>
      <c r="O1" s="1"/>
      <c r="P1" s="1"/>
      <c r="Q1" s="1"/>
      <c r="R1" s="1"/>
      <c r="S1" s="1"/>
      <c r="T1" s="1"/>
      <c r="U1" s="1"/>
      <c r="V1" s="1"/>
      <c r="W1" s="1"/>
      <c r="X1" s="1"/>
      <c r="Y1" s="1"/>
      <c r="Z1" s="1"/>
    </row>
    <row r="2">
      <c r="A2" s="1"/>
      <c r="B2" s="4"/>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5" t="s">
        <v>1</v>
      </c>
      <c r="C4" s="1"/>
      <c r="D4" s="1"/>
      <c r="E4" s="1"/>
      <c r="F4" s="1"/>
      <c r="G4" s="1"/>
      <c r="H4" s="1"/>
      <c r="I4" s="1"/>
      <c r="J4" s="1"/>
      <c r="K4" s="1"/>
      <c r="L4" s="1"/>
      <c r="M4" s="1"/>
      <c r="N4" s="1"/>
      <c r="O4" s="1"/>
      <c r="P4" s="1"/>
      <c r="Q4" s="1"/>
      <c r="R4" s="1"/>
      <c r="S4" s="1"/>
      <c r="T4" s="1"/>
      <c r="U4" s="1"/>
      <c r="V4" s="1"/>
      <c r="W4" s="1"/>
      <c r="X4" s="1"/>
      <c r="Y4" s="1"/>
      <c r="Z4" s="1"/>
    </row>
    <row r="5">
      <c r="A5" s="1"/>
      <c r="B5" s="5" t="s">
        <v>2</v>
      </c>
      <c r="C5" s="1" t="s">
        <v>3</v>
      </c>
      <c r="D5" s="1"/>
      <c r="E5" s="1"/>
      <c r="F5" s="1"/>
      <c r="G5" s="1"/>
      <c r="H5" s="1"/>
      <c r="I5" s="1"/>
      <c r="J5" s="1"/>
      <c r="K5" s="1"/>
      <c r="L5" s="1"/>
      <c r="M5" s="1"/>
      <c r="N5" s="1"/>
      <c r="O5" s="1"/>
      <c r="P5" s="1"/>
      <c r="Q5" s="1"/>
      <c r="R5" s="1"/>
      <c r="S5" s="1"/>
      <c r="T5" s="1"/>
      <c r="U5" s="1"/>
      <c r="V5" s="1"/>
      <c r="W5" s="1"/>
      <c r="X5" s="1"/>
      <c r="Y5" s="1"/>
      <c r="Z5" s="1"/>
    </row>
    <row r="6">
      <c r="A6" s="1"/>
      <c r="B6" s="6" t="s">
        <v>4</v>
      </c>
      <c r="C6" s="6" t="s">
        <v>5</v>
      </c>
      <c r="D6" s="1"/>
      <c r="E6" s="1"/>
      <c r="F6" s="1"/>
      <c r="G6" s="1"/>
      <c r="H6" s="1"/>
      <c r="I6" s="1"/>
      <c r="J6" s="1"/>
      <c r="K6" s="1"/>
      <c r="L6" s="1"/>
      <c r="M6" s="1"/>
      <c r="N6" s="1"/>
      <c r="O6" s="1"/>
      <c r="P6" s="1"/>
      <c r="Q6" s="1"/>
      <c r="R6" s="1"/>
      <c r="S6" s="1"/>
      <c r="T6" s="1"/>
      <c r="U6" s="1"/>
      <c r="V6" s="1"/>
      <c r="W6" s="1"/>
      <c r="X6" s="1"/>
      <c r="Y6" s="1"/>
      <c r="Z6" s="1"/>
    </row>
    <row r="7">
      <c r="A7" s="1"/>
      <c r="B7" s="7"/>
      <c r="C7" s="7"/>
      <c r="D7" s="8"/>
      <c r="E7" s="1"/>
      <c r="F7" s="1"/>
      <c r="G7" s="1"/>
      <c r="H7" s="1"/>
      <c r="I7" s="1"/>
      <c r="J7" s="1"/>
      <c r="K7" s="1"/>
      <c r="L7" s="1"/>
      <c r="M7" s="1"/>
      <c r="N7" s="1"/>
      <c r="O7" s="1"/>
      <c r="P7" s="1"/>
      <c r="Q7" s="1"/>
      <c r="R7" s="1"/>
      <c r="S7" s="1"/>
      <c r="T7" s="1"/>
      <c r="U7" s="1"/>
      <c r="V7" s="1"/>
      <c r="W7" s="1"/>
      <c r="X7" s="1"/>
      <c r="Y7" s="1"/>
      <c r="Z7" s="1"/>
    </row>
    <row r="8">
      <c r="A8" s="1"/>
      <c r="B8" s="9" t="s">
        <v>6</v>
      </c>
      <c r="C8" s="10" t="s">
        <v>7</v>
      </c>
      <c r="D8" s="8"/>
      <c r="E8" s="1"/>
      <c r="F8" s="1"/>
      <c r="G8" s="1"/>
      <c r="H8" s="1"/>
      <c r="I8" s="1"/>
      <c r="J8" s="1"/>
      <c r="K8" s="1"/>
      <c r="L8" s="1"/>
      <c r="M8" s="1"/>
      <c r="N8" s="1"/>
      <c r="O8" s="1"/>
      <c r="P8" s="1"/>
      <c r="Q8" s="1"/>
      <c r="R8" s="1"/>
      <c r="S8" s="1"/>
      <c r="T8" s="1"/>
      <c r="U8" s="1"/>
      <c r="V8" s="1"/>
      <c r="W8" s="1"/>
      <c r="X8" s="1"/>
      <c r="Y8" s="1"/>
      <c r="Z8" s="1"/>
    </row>
    <row r="9">
      <c r="A9" s="1"/>
      <c r="B9" s="9" t="s">
        <v>8</v>
      </c>
      <c r="C9" s="10" t="s">
        <v>9</v>
      </c>
      <c r="D9" s="1"/>
      <c r="E9" s="1"/>
      <c r="F9" s="1"/>
      <c r="G9" s="1"/>
      <c r="H9" s="1"/>
      <c r="I9" s="1"/>
      <c r="J9" s="1"/>
      <c r="K9" s="1"/>
      <c r="L9" s="1"/>
      <c r="M9" s="1"/>
      <c r="N9" s="1"/>
      <c r="O9" s="1"/>
      <c r="P9" s="1"/>
      <c r="Q9" s="1"/>
      <c r="R9" s="1"/>
      <c r="S9" s="1"/>
      <c r="T9" s="1"/>
      <c r="U9" s="1"/>
      <c r="V9" s="1"/>
      <c r="W9" s="1"/>
      <c r="X9" s="1"/>
      <c r="Y9" s="1"/>
      <c r="Z9" s="1"/>
    </row>
    <row r="10">
      <c r="A10" s="1"/>
      <c r="B10" s="9" t="s">
        <v>10</v>
      </c>
      <c r="C10" s="10" t="s">
        <v>11</v>
      </c>
      <c r="D10" s="1"/>
      <c r="E10" s="1"/>
      <c r="F10" s="1"/>
      <c r="G10" s="1"/>
      <c r="H10" s="1"/>
      <c r="I10" s="1"/>
      <c r="J10" s="1"/>
      <c r="K10" s="1"/>
      <c r="L10" s="1"/>
      <c r="M10" s="1"/>
      <c r="N10" s="1"/>
      <c r="O10" s="1"/>
      <c r="P10" s="1"/>
      <c r="Q10" s="1"/>
      <c r="R10" s="1"/>
      <c r="S10" s="1"/>
      <c r="T10" s="1"/>
      <c r="U10" s="1"/>
      <c r="V10" s="1"/>
      <c r="W10" s="1"/>
      <c r="X10" s="1"/>
      <c r="Y10" s="1"/>
      <c r="Z10" s="1"/>
    </row>
    <row r="11">
      <c r="A11" s="1"/>
      <c r="B11" s="9" t="s">
        <v>12</v>
      </c>
      <c r="C11" s="10" t="s">
        <v>13</v>
      </c>
      <c r="D11" s="1"/>
      <c r="E11" s="1"/>
      <c r="F11" s="1"/>
      <c r="G11" s="1"/>
      <c r="H11" s="1"/>
      <c r="I11" s="1"/>
      <c r="J11" s="1"/>
      <c r="K11" s="1"/>
      <c r="L11" s="1"/>
      <c r="M11" s="1"/>
      <c r="N11" s="1"/>
      <c r="O11" s="1"/>
      <c r="P11" s="1"/>
      <c r="Q11" s="1"/>
      <c r="R11" s="1"/>
      <c r="S11" s="1"/>
      <c r="T11" s="1"/>
      <c r="U11" s="1"/>
      <c r="V11" s="1"/>
      <c r="W11" s="1"/>
      <c r="X11" s="1"/>
      <c r="Y11" s="1"/>
      <c r="Z11" s="1"/>
    </row>
    <row r="12">
      <c r="A12" s="1"/>
      <c r="B12" s="8"/>
      <c r="C12" s="11"/>
      <c r="D12" s="1"/>
      <c r="E12" s="1"/>
      <c r="F12" s="1"/>
      <c r="G12" s="1"/>
      <c r="H12" s="1"/>
      <c r="I12" s="1"/>
      <c r="J12" s="1"/>
      <c r="K12" s="1"/>
      <c r="L12" s="1"/>
      <c r="M12" s="1"/>
      <c r="N12" s="1"/>
      <c r="O12" s="1"/>
      <c r="P12" s="1"/>
      <c r="Q12" s="1"/>
      <c r="R12" s="1"/>
      <c r="S12" s="1"/>
      <c r="T12" s="1"/>
      <c r="U12" s="1"/>
      <c r="V12" s="1"/>
      <c r="W12" s="1"/>
      <c r="X12" s="1"/>
      <c r="Y12" s="1"/>
      <c r="Z12" s="1"/>
    </row>
    <row r="13">
      <c r="A13" s="1"/>
      <c r="B13" s="5" t="s">
        <v>14</v>
      </c>
      <c r="C13" s="1"/>
      <c r="D13" s="1"/>
      <c r="E13" s="1"/>
      <c r="F13" s="1"/>
      <c r="G13" s="1"/>
      <c r="H13" s="1"/>
      <c r="I13" s="1"/>
      <c r="J13" s="1"/>
      <c r="K13" s="1"/>
      <c r="L13" s="1"/>
      <c r="M13" s="1"/>
      <c r="N13" s="1"/>
      <c r="O13" s="1"/>
      <c r="P13" s="1"/>
      <c r="Q13" s="1"/>
      <c r="R13" s="1"/>
      <c r="S13" s="1"/>
      <c r="T13" s="1"/>
      <c r="U13" s="1"/>
      <c r="V13" s="1"/>
      <c r="W13" s="1"/>
      <c r="X13" s="1"/>
      <c r="Y13" s="1"/>
      <c r="Z13" s="1"/>
    </row>
    <row r="14">
      <c r="A14" s="1"/>
      <c r="B14" s="5" t="s">
        <v>2</v>
      </c>
      <c r="C14" s="12" t="s">
        <v>15</v>
      </c>
      <c r="D14" s="1"/>
      <c r="E14" s="1"/>
      <c r="F14" s="1"/>
      <c r="G14" s="1"/>
      <c r="H14" s="1"/>
      <c r="I14" s="1"/>
      <c r="J14" s="1"/>
      <c r="K14" s="1"/>
      <c r="L14" s="1"/>
      <c r="M14" s="1"/>
      <c r="N14" s="1"/>
      <c r="O14" s="1"/>
      <c r="P14" s="1"/>
      <c r="Q14" s="1"/>
      <c r="R14" s="1"/>
      <c r="S14" s="1"/>
      <c r="T14" s="1"/>
      <c r="U14" s="1"/>
      <c r="V14" s="1"/>
      <c r="W14" s="1"/>
      <c r="X14" s="1"/>
      <c r="Y14" s="1"/>
      <c r="Z14" s="1"/>
    </row>
    <row r="15">
      <c r="A15" s="1"/>
      <c r="B15" s="6" t="s">
        <v>4</v>
      </c>
      <c r="C15" s="6" t="s">
        <v>5</v>
      </c>
      <c r="D15" s="1"/>
      <c r="E15" s="1"/>
      <c r="F15" s="1"/>
      <c r="G15" s="1"/>
      <c r="H15" s="1"/>
      <c r="I15" s="1"/>
      <c r="J15" s="1"/>
      <c r="K15" s="1"/>
      <c r="L15" s="1"/>
      <c r="M15" s="1"/>
      <c r="N15" s="1"/>
      <c r="O15" s="1"/>
      <c r="P15" s="1"/>
      <c r="Q15" s="1"/>
      <c r="R15" s="1"/>
      <c r="S15" s="1"/>
      <c r="T15" s="1"/>
      <c r="U15" s="1"/>
      <c r="V15" s="1"/>
      <c r="W15" s="1"/>
      <c r="X15" s="1"/>
      <c r="Y15" s="1"/>
      <c r="Z15" s="1"/>
    </row>
    <row r="16">
      <c r="A16" s="1"/>
      <c r="B16" s="7"/>
      <c r="C16" s="7"/>
      <c r="D16" s="8"/>
      <c r="E16" s="1"/>
      <c r="F16" s="1"/>
      <c r="G16" s="1"/>
      <c r="H16" s="1"/>
      <c r="I16" s="1"/>
      <c r="J16" s="1"/>
      <c r="K16" s="1"/>
      <c r="L16" s="1"/>
      <c r="M16" s="1"/>
      <c r="N16" s="1"/>
      <c r="O16" s="1"/>
      <c r="P16" s="1"/>
      <c r="Q16" s="1"/>
      <c r="R16" s="1"/>
      <c r="S16" s="1"/>
      <c r="T16" s="1"/>
      <c r="U16" s="1"/>
      <c r="V16" s="1"/>
      <c r="W16" s="1"/>
      <c r="X16" s="1"/>
      <c r="Y16" s="1"/>
      <c r="Z16" s="1"/>
    </row>
    <row r="17">
      <c r="A17" s="1"/>
      <c r="B17" s="9" t="s">
        <v>16</v>
      </c>
      <c r="C17" s="10" t="s">
        <v>17</v>
      </c>
      <c r="D17" s="8"/>
      <c r="E17" s="1"/>
      <c r="F17" s="1"/>
      <c r="G17" s="1"/>
      <c r="H17" s="1"/>
      <c r="I17" s="1"/>
      <c r="J17" s="1"/>
      <c r="K17" s="1"/>
      <c r="L17" s="1"/>
      <c r="M17" s="1"/>
      <c r="N17" s="1"/>
      <c r="O17" s="1"/>
      <c r="P17" s="1"/>
      <c r="Q17" s="1"/>
      <c r="R17" s="1"/>
      <c r="S17" s="1"/>
      <c r="T17" s="1"/>
      <c r="U17" s="1"/>
      <c r="V17" s="1"/>
      <c r="W17" s="1"/>
      <c r="X17" s="1"/>
      <c r="Y17" s="1"/>
      <c r="Z17" s="1"/>
    </row>
    <row r="18">
      <c r="A18" s="1"/>
      <c r="B18" s="9" t="s">
        <v>18</v>
      </c>
      <c r="C18" s="10" t="s">
        <v>19</v>
      </c>
      <c r="D18" s="1"/>
      <c r="E18" s="1"/>
      <c r="F18" s="1"/>
      <c r="G18" s="1"/>
      <c r="H18" s="1"/>
      <c r="I18" s="1"/>
      <c r="J18" s="1"/>
      <c r="K18" s="1"/>
      <c r="L18" s="1"/>
      <c r="M18" s="1"/>
      <c r="N18" s="1"/>
      <c r="O18" s="1"/>
      <c r="P18" s="1"/>
      <c r="Q18" s="1"/>
      <c r="R18" s="1"/>
      <c r="S18" s="1"/>
      <c r="T18" s="1"/>
      <c r="U18" s="1"/>
      <c r="V18" s="1"/>
      <c r="W18" s="1"/>
      <c r="X18" s="1"/>
      <c r="Y18" s="1"/>
      <c r="Z18" s="1"/>
    </row>
    <row r="19">
      <c r="A19" s="1"/>
      <c r="B19" s="9" t="s">
        <v>6</v>
      </c>
      <c r="C19" s="10" t="s">
        <v>20</v>
      </c>
      <c r="D19" s="1"/>
      <c r="E19" s="1"/>
      <c r="F19" s="1"/>
      <c r="G19" s="1"/>
      <c r="H19" s="1"/>
      <c r="I19" s="1"/>
      <c r="J19" s="1"/>
      <c r="K19" s="1"/>
      <c r="L19" s="1"/>
      <c r="M19" s="1"/>
      <c r="N19" s="1"/>
      <c r="O19" s="1"/>
      <c r="P19" s="1"/>
      <c r="Q19" s="1"/>
      <c r="R19" s="1"/>
      <c r="S19" s="1"/>
      <c r="T19" s="1"/>
      <c r="U19" s="1"/>
      <c r="V19" s="1"/>
      <c r="W19" s="1"/>
      <c r="X19" s="1"/>
      <c r="Y19" s="1"/>
      <c r="Z19" s="1"/>
    </row>
    <row r="20">
      <c r="A20" s="1"/>
      <c r="B20" s="9" t="s">
        <v>8</v>
      </c>
      <c r="C20" s="10" t="s">
        <v>21</v>
      </c>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9" t="s">
        <v>10</v>
      </c>
      <c r="C21" s="10" t="s">
        <v>22</v>
      </c>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9" t="s">
        <v>23</v>
      </c>
      <c r="C22" s="10" t="s">
        <v>24</v>
      </c>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9" t="s">
        <v>12</v>
      </c>
      <c r="C23" s="10" t="s">
        <v>25</v>
      </c>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9" t="s">
        <v>26</v>
      </c>
      <c r="C24" s="10" t="s">
        <v>27</v>
      </c>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5" t="s">
        <v>28</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5" t="s">
        <v>2</v>
      </c>
      <c r="C27" s="12" t="s">
        <v>29</v>
      </c>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6" t="s">
        <v>4</v>
      </c>
      <c r="C28" s="6" t="s">
        <v>5</v>
      </c>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7"/>
      <c r="C29" s="7"/>
      <c r="D29" s="8"/>
      <c r="E29" s="1"/>
      <c r="F29" s="1"/>
      <c r="G29" s="1"/>
      <c r="H29" s="1"/>
      <c r="I29" s="1"/>
      <c r="J29" s="1"/>
      <c r="K29" s="1"/>
      <c r="L29" s="1"/>
      <c r="M29" s="1"/>
      <c r="N29" s="1"/>
      <c r="O29" s="1"/>
      <c r="P29" s="1"/>
      <c r="Q29" s="1"/>
      <c r="R29" s="1"/>
      <c r="S29" s="1"/>
      <c r="T29" s="1"/>
      <c r="U29" s="1"/>
      <c r="V29" s="1"/>
      <c r="W29" s="1"/>
      <c r="X29" s="1"/>
      <c r="Y29" s="1"/>
      <c r="Z29" s="1"/>
    </row>
    <row r="30" ht="15.75" customHeight="1">
      <c r="A30" s="1"/>
      <c r="B30" s="9" t="s">
        <v>30</v>
      </c>
      <c r="C30" s="10" t="s">
        <v>31</v>
      </c>
      <c r="D30" s="8"/>
      <c r="E30" s="1"/>
      <c r="F30" s="1"/>
      <c r="G30" s="1"/>
      <c r="H30" s="1"/>
      <c r="I30" s="1"/>
      <c r="J30" s="1"/>
      <c r="K30" s="1"/>
      <c r="L30" s="1"/>
      <c r="M30" s="1"/>
      <c r="N30" s="1"/>
      <c r="O30" s="1"/>
      <c r="P30" s="1"/>
      <c r="Q30" s="1"/>
      <c r="R30" s="1"/>
      <c r="S30" s="1"/>
      <c r="T30" s="1"/>
      <c r="U30" s="1"/>
      <c r="V30" s="1"/>
      <c r="W30" s="1"/>
      <c r="X30" s="1"/>
      <c r="Y30" s="1"/>
      <c r="Z30" s="1"/>
    </row>
    <row r="31" ht="15.75" customHeight="1">
      <c r="A31" s="1"/>
      <c r="B31" s="9" t="s">
        <v>32</v>
      </c>
      <c r="C31" s="10" t="s">
        <v>20</v>
      </c>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9" t="s">
        <v>10</v>
      </c>
      <c r="C32" s="10" t="s">
        <v>22</v>
      </c>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9" t="s">
        <v>12</v>
      </c>
      <c r="C33" s="10" t="s">
        <v>25</v>
      </c>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9" t="s">
        <v>26</v>
      </c>
      <c r="C34" s="10" t="s">
        <v>33</v>
      </c>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23.75"/>
    <col customWidth="1" min="3" max="3" width="19.75"/>
    <col customWidth="1" min="4" max="4" width="20.5"/>
    <col customWidth="1" min="5" max="5" width="6.5"/>
    <col customWidth="1" min="6" max="6" width="4.75"/>
    <col customWidth="1" min="7" max="26" width="9.38"/>
  </cols>
  <sheetData>
    <row r="1">
      <c r="A1" s="1"/>
      <c r="B1" s="2" t="s">
        <v>0</v>
      </c>
      <c r="C1" s="1"/>
      <c r="D1" s="3"/>
      <c r="E1" s="1"/>
      <c r="F1" s="1"/>
      <c r="G1" s="1"/>
      <c r="H1" s="1"/>
      <c r="I1" s="1"/>
      <c r="J1" s="1"/>
      <c r="K1" s="1"/>
      <c r="L1" s="1"/>
      <c r="M1" s="1"/>
      <c r="N1" s="1"/>
      <c r="O1" s="1"/>
      <c r="P1" s="1"/>
      <c r="Q1" s="1"/>
      <c r="R1" s="1"/>
      <c r="S1" s="1"/>
      <c r="T1" s="1"/>
      <c r="U1" s="1"/>
      <c r="V1" s="1"/>
      <c r="W1" s="1"/>
      <c r="X1" s="1"/>
      <c r="Y1" s="1"/>
      <c r="Z1" s="1"/>
    </row>
    <row r="2">
      <c r="A2" s="1"/>
      <c r="B2" s="4"/>
      <c r="C2" s="1"/>
      <c r="D2" s="1"/>
      <c r="E2" s="1"/>
      <c r="F2" s="1"/>
      <c r="G2" s="1"/>
      <c r="H2" s="1"/>
      <c r="I2" s="1"/>
      <c r="J2" s="1"/>
      <c r="K2" s="1"/>
      <c r="L2" s="1"/>
      <c r="M2" s="1"/>
      <c r="N2" s="1"/>
      <c r="O2" s="1"/>
      <c r="P2" s="1"/>
      <c r="Q2" s="1"/>
      <c r="R2" s="1"/>
      <c r="S2" s="1"/>
      <c r="T2" s="1"/>
      <c r="U2" s="1"/>
      <c r="V2" s="1"/>
      <c r="W2" s="1"/>
      <c r="X2" s="1"/>
      <c r="Y2" s="1"/>
      <c r="Z2" s="1"/>
    </row>
    <row r="3">
      <c r="A3" s="1"/>
      <c r="B3" s="13" t="s">
        <v>34</v>
      </c>
      <c r="C3" s="1"/>
      <c r="D3" s="1"/>
      <c r="E3" s="14"/>
      <c r="F3" s="14"/>
      <c r="G3" s="1"/>
      <c r="H3" s="1"/>
      <c r="I3" s="1"/>
      <c r="J3" s="1"/>
      <c r="K3" s="1"/>
      <c r="L3" s="1"/>
      <c r="M3" s="1"/>
      <c r="N3" s="1"/>
      <c r="O3" s="1"/>
      <c r="P3" s="1"/>
      <c r="Q3" s="1"/>
      <c r="R3" s="1"/>
      <c r="S3" s="1"/>
      <c r="T3" s="1"/>
      <c r="U3" s="1"/>
      <c r="V3" s="1"/>
      <c r="W3" s="1"/>
      <c r="X3" s="1"/>
      <c r="Y3" s="1"/>
      <c r="Z3" s="1"/>
    </row>
    <row r="4">
      <c r="A4" s="1"/>
      <c r="B4" s="13" t="s">
        <v>35</v>
      </c>
      <c r="C4" s="1"/>
      <c r="D4" s="1"/>
      <c r="E4" s="14"/>
      <c r="F4" s="15"/>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6" t="s">
        <v>6</v>
      </c>
      <c r="C6" s="6" t="s">
        <v>8</v>
      </c>
      <c r="D6" s="6" t="s">
        <v>10</v>
      </c>
      <c r="E6" s="6" t="s">
        <v>12</v>
      </c>
      <c r="F6" s="1"/>
      <c r="G6" s="1"/>
      <c r="H6" s="1"/>
      <c r="I6" s="1"/>
      <c r="J6" s="1"/>
      <c r="K6" s="1"/>
      <c r="L6" s="1"/>
      <c r="M6" s="1"/>
      <c r="N6" s="1"/>
      <c r="O6" s="1"/>
      <c r="P6" s="1"/>
      <c r="Q6" s="1"/>
      <c r="R6" s="1"/>
      <c r="S6" s="1"/>
      <c r="T6" s="1"/>
      <c r="U6" s="1"/>
      <c r="V6" s="1"/>
      <c r="W6" s="1"/>
      <c r="X6" s="1"/>
      <c r="Y6" s="1"/>
      <c r="Z6" s="1"/>
    </row>
    <row r="7">
      <c r="A7" s="1"/>
      <c r="B7" s="7"/>
      <c r="C7" s="7"/>
      <c r="D7" s="7"/>
      <c r="E7" s="7"/>
      <c r="F7" s="1"/>
      <c r="G7" s="1"/>
      <c r="H7" s="1"/>
      <c r="I7" s="1"/>
      <c r="J7" s="1"/>
      <c r="K7" s="1"/>
      <c r="L7" s="1"/>
      <c r="M7" s="1"/>
      <c r="N7" s="1"/>
      <c r="O7" s="1"/>
      <c r="P7" s="1"/>
      <c r="Q7" s="1"/>
      <c r="R7" s="1"/>
      <c r="S7" s="1"/>
      <c r="T7" s="1"/>
      <c r="U7" s="1"/>
      <c r="V7" s="1"/>
      <c r="W7" s="1"/>
      <c r="X7" s="1"/>
      <c r="Y7" s="1"/>
      <c r="Z7" s="1"/>
    </row>
    <row r="8">
      <c r="A8" s="1"/>
      <c r="B8" s="16" t="s">
        <v>36</v>
      </c>
      <c r="C8" s="16" t="s">
        <v>37</v>
      </c>
      <c r="D8" s="16" t="s">
        <v>38</v>
      </c>
      <c r="E8" s="17">
        <v>3.0</v>
      </c>
      <c r="F8" s="1"/>
      <c r="G8" s="1"/>
      <c r="H8" s="1"/>
      <c r="I8" s="1"/>
      <c r="J8" s="1"/>
      <c r="K8" s="1"/>
      <c r="L8" s="1"/>
      <c r="M8" s="1"/>
      <c r="N8" s="1"/>
      <c r="O8" s="1"/>
      <c r="P8" s="1"/>
      <c r="Q8" s="1"/>
      <c r="R8" s="1"/>
      <c r="S8" s="1"/>
      <c r="T8" s="1"/>
      <c r="U8" s="1"/>
      <c r="V8" s="1"/>
      <c r="W8" s="1"/>
      <c r="X8" s="1"/>
      <c r="Y8" s="1"/>
      <c r="Z8" s="1"/>
    </row>
    <row r="9">
      <c r="A9" s="1"/>
      <c r="B9" s="16" t="s">
        <v>39</v>
      </c>
      <c r="C9" s="16" t="s">
        <v>37</v>
      </c>
      <c r="D9" s="16" t="s">
        <v>38</v>
      </c>
      <c r="E9" s="17">
        <v>2.0</v>
      </c>
      <c r="F9" s="1"/>
      <c r="G9" s="1"/>
      <c r="H9" s="1"/>
      <c r="I9" s="1"/>
      <c r="J9" s="1"/>
      <c r="K9" s="1"/>
      <c r="L9" s="1"/>
      <c r="M9" s="1"/>
      <c r="N9" s="1"/>
      <c r="O9" s="1"/>
      <c r="P9" s="1"/>
      <c r="Q9" s="1"/>
      <c r="R9" s="1"/>
      <c r="S9" s="1"/>
      <c r="T9" s="1"/>
      <c r="U9" s="1"/>
      <c r="V9" s="1"/>
      <c r="W9" s="1"/>
      <c r="X9" s="1"/>
      <c r="Y9" s="1"/>
      <c r="Z9" s="1"/>
    </row>
    <row r="10">
      <c r="A10" s="1"/>
      <c r="B10" s="16" t="s">
        <v>40</v>
      </c>
      <c r="C10" s="16" t="s">
        <v>41</v>
      </c>
      <c r="D10" s="16" t="s">
        <v>38</v>
      </c>
      <c r="E10" s="17">
        <v>3.0</v>
      </c>
      <c r="F10" s="1"/>
      <c r="G10" s="1"/>
      <c r="H10" s="1"/>
      <c r="I10" s="1"/>
      <c r="J10" s="1"/>
      <c r="K10" s="1"/>
      <c r="L10" s="1"/>
      <c r="M10" s="1"/>
      <c r="N10" s="1"/>
      <c r="O10" s="1"/>
      <c r="P10" s="1"/>
      <c r="Q10" s="1"/>
      <c r="R10" s="1"/>
      <c r="S10" s="1"/>
      <c r="T10" s="1"/>
      <c r="U10" s="1"/>
      <c r="V10" s="1"/>
      <c r="W10" s="1"/>
      <c r="X10" s="1"/>
      <c r="Y10" s="1"/>
      <c r="Z10" s="1"/>
    </row>
    <row r="11">
      <c r="A11" s="1"/>
      <c r="B11" s="16" t="s">
        <v>42</v>
      </c>
      <c r="C11" s="16" t="s">
        <v>41</v>
      </c>
      <c r="D11" s="16" t="s">
        <v>38</v>
      </c>
      <c r="E11" s="17">
        <v>5.0</v>
      </c>
      <c r="F11" s="1"/>
      <c r="G11" s="1"/>
      <c r="H11" s="1"/>
      <c r="I11" s="1"/>
      <c r="J11" s="1"/>
      <c r="K11" s="1"/>
      <c r="L11" s="1"/>
      <c r="M11" s="1"/>
      <c r="N11" s="1"/>
      <c r="O11" s="1"/>
      <c r="P11" s="1"/>
      <c r="Q11" s="1"/>
      <c r="R11" s="1"/>
      <c r="S11" s="1"/>
      <c r="T11" s="1"/>
      <c r="U11" s="1"/>
      <c r="V11" s="1"/>
      <c r="W11" s="1"/>
      <c r="X11" s="1"/>
      <c r="Y11" s="1"/>
      <c r="Z11" s="1"/>
    </row>
    <row r="12">
      <c r="A12" s="1"/>
      <c r="B12" s="16" t="s">
        <v>43</v>
      </c>
      <c r="C12" s="16" t="s">
        <v>44</v>
      </c>
      <c r="D12" s="16" t="s">
        <v>45</v>
      </c>
      <c r="E12" s="17">
        <v>2.0</v>
      </c>
      <c r="F12" s="1"/>
      <c r="G12" s="1"/>
      <c r="H12" s="1"/>
      <c r="I12" s="1"/>
      <c r="J12" s="1"/>
      <c r="K12" s="1"/>
      <c r="L12" s="1"/>
      <c r="M12" s="1"/>
      <c r="N12" s="1"/>
      <c r="O12" s="1"/>
      <c r="P12" s="1"/>
      <c r="Q12" s="1"/>
      <c r="R12" s="1"/>
      <c r="S12" s="1"/>
      <c r="T12" s="1"/>
      <c r="U12" s="1"/>
      <c r="V12" s="1"/>
      <c r="W12" s="1"/>
      <c r="X12" s="1"/>
      <c r="Y12" s="1"/>
      <c r="Z12" s="1"/>
    </row>
    <row r="13">
      <c r="A13" s="1"/>
      <c r="B13" s="16" t="s">
        <v>46</v>
      </c>
      <c r="C13" s="16" t="s">
        <v>47</v>
      </c>
      <c r="D13" s="16" t="s">
        <v>45</v>
      </c>
      <c r="E13" s="17">
        <v>2.0</v>
      </c>
      <c r="F13" s="1"/>
      <c r="G13" s="1"/>
      <c r="H13" s="1"/>
      <c r="I13" s="1"/>
      <c r="J13" s="1"/>
      <c r="K13" s="1"/>
      <c r="L13" s="1"/>
      <c r="M13" s="1"/>
      <c r="N13" s="1"/>
      <c r="O13" s="1"/>
      <c r="P13" s="1"/>
      <c r="Q13" s="1"/>
      <c r="R13" s="1"/>
      <c r="S13" s="1"/>
      <c r="T13" s="1"/>
      <c r="U13" s="1"/>
      <c r="V13" s="1"/>
      <c r="W13" s="1"/>
      <c r="X13" s="1"/>
      <c r="Y13" s="1"/>
      <c r="Z13" s="1"/>
    </row>
    <row r="14">
      <c r="A14" s="1"/>
      <c r="B14" s="18" t="s">
        <v>48</v>
      </c>
      <c r="C14" s="18" t="s">
        <v>49</v>
      </c>
      <c r="D14" s="18" t="s">
        <v>38</v>
      </c>
      <c r="E14" s="19">
        <v>50000.0</v>
      </c>
      <c r="F14" s="1"/>
      <c r="G14" s="1"/>
      <c r="H14" s="1"/>
      <c r="I14" s="1"/>
      <c r="J14" s="1"/>
      <c r="K14" s="1"/>
      <c r="L14" s="1"/>
      <c r="M14" s="1"/>
      <c r="N14" s="1"/>
      <c r="O14" s="1"/>
      <c r="P14" s="1"/>
      <c r="Q14" s="1"/>
      <c r="R14" s="1"/>
      <c r="S14" s="1"/>
      <c r="T14" s="1"/>
      <c r="U14" s="1"/>
      <c r="V14" s="1"/>
      <c r="W14" s="1"/>
      <c r="X14" s="1"/>
      <c r="Y14" s="1"/>
      <c r="Z14" s="1"/>
    </row>
    <row r="15">
      <c r="A15" s="1"/>
      <c r="B15" s="16" t="s">
        <v>50</v>
      </c>
      <c r="C15" s="16" t="s">
        <v>44</v>
      </c>
      <c r="D15" s="16">
        <v>2.0</v>
      </c>
      <c r="E15" s="17">
        <v>4.0</v>
      </c>
      <c r="F15" s="1"/>
      <c r="G15" s="1"/>
      <c r="H15" s="1"/>
      <c r="I15" s="1"/>
      <c r="J15" s="1"/>
      <c r="K15" s="1"/>
      <c r="L15" s="1"/>
      <c r="M15" s="1"/>
      <c r="N15" s="1"/>
      <c r="O15" s="1"/>
      <c r="P15" s="1"/>
      <c r="Q15" s="1"/>
      <c r="R15" s="1"/>
      <c r="S15" s="1"/>
      <c r="T15" s="1"/>
      <c r="U15" s="1"/>
      <c r="V15" s="1"/>
      <c r="W15" s="1"/>
      <c r="X15" s="1"/>
      <c r="Y15" s="1"/>
      <c r="Z15" s="1"/>
    </row>
    <row r="16">
      <c r="A16" s="1"/>
      <c r="D16" s="8"/>
      <c r="E16" s="20"/>
      <c r="F16" s="1"/>
      <c r="G16" s="1"/>
      <c r="H16" s="1"/>
      <c r="I16" s="1"/>
      <c r="J16" s="1"/>
      <c r="K16" s="1"/>
      <c r="L16" s="1"/>
      <c r="M16" s="1"/>
      <c r="N16" s="1"/>
      <c r="O16" s="1"/>
      <c r="P16" s="1"/>
      <c r="Q16" s="1"/>
      <c r="R16" s="1"/>
      <c r="S16" s="1"/>
      <c r="T16" s="1"/>
      <c r="U16" s="1"/>
      <c r="V16" s="1"/>
      <c r="W16" s="1"/>
      <c r="X16" s="1"/>
      <c r="Y16" s="1"/>
      <c r="Z16" s="1"/>
    </row>
    <row r="17">
      <c r="A17" s="1"/>
      <c r="B17" s="8"/>
      <c r="C17" s="8"/>
      <c r="D17" s="8"/>
      <c r="E17" s="20"/>
      <c r="F17" s="1"/>
      <c r="G17" s="1"/>
      <c r="H17" s="1"/>
      <c r="I17" s="1"/>
      <c r="J17" s="1"/>
      <c r="K17" s="1"/>
      <c r="L17" s="1"/>
      <c r="M17" s="1"/>
      <c r="N17" s="1"/>
      <c r="O17" s="1"/>
      <c r="P17" s="1"/>
      <c r="Q17" s="1"/>
      <c r="R17" s="1"/>
      <c r="S17" s="1"/>
      <c r="T17" s="1"/>
      <c r="U17" s="1"/>
      <c r="V17" s="1"/>
      <c r="W17" s="1"/>
      <c r="X17" s="1"/>
      <c r="Y17" s="1"/>
      <c r="Z17" s="1"/>
    </row>
    <row r="18">
      <c r="A18" s="1"/>
      <c r="B18" s="8"/>
      <c r="C18" s="8"/>
      <c r="D18" s="8"/>
      <c r="E18" s="20"/>
      <c r="F18" s="1"/>
      <c r="G18" s="1"/>
      <c r="H18" s="1"/>
      <c r="I18" s="1"/>
      <c r="J18" s="1"/>
      <c r="K18" s="1"/>
      <c r="L18" s="1"/>
      <c r="M18" s="1"/>
      <c r="N18" s="1"/>
      <c r="O18" s="1"/>
      <c r="P18" s="1"/>
      <c r="Q18" s="1"/>
      <c r="R18" s="1"/>
      <c r="S18" s="1"/>
      <c r="T18" s="1"/>
      <c r="U18" s="1"/>
      <c r="V18" s="1"/>
      <c r="W18" s="1"/>
      <c r="X18" s="1"/>
      <c r="Y18" s="1"/>
      <c r="Z18" s="1"/>
    </row>
    <row r="19">
      <c r="A19" s="1"/>
      <c r="B19" s="8"/>
      <c r="C19" s="8"/>
      <c r="D19" s="8"/>
      <c r="E19" s="20"/>
      <c r="F19" s="1"/>
      <c r="G19" s="1"/>
      <c r="H19" s="1"/>
      <c r="I19" s="1"/>
      <c r="J19" s="1"/>
      <c r="K19" s="1"/>
      <c r="L19" s="1"/>
      <c r="M19" s="1"/>
      <c r="N19" s="1"/>
      <c r="O19" s="1"/>
      <c r="P19" s="1"/>
      <c r="Q19" s="1"/>
      <c r="R19" s="1"/>
      <c r="S19" s="1"/>
      <c r="T19" s="1"/>
      <c r="U19" s="1"/>
      <c r="V19" s="1"/>
      <c r="W19" s="1"/>
      <c r="X19" s="1"/>
      <c r="Y19" s="1"/>
      <c r="Z19" s="1"/>
    </row>
    <row r="20">
      <c r="A20" s="1"/>
      <c r="B20" s="8"/>
      <c r="C20" s="8"/>
      <c r="D20" s="8"/>
      <c r="E20" s="20"/>
      <c r="F20" s="1"/>
      <c r="G20" s="1"/>
      <c r="H20" s="1"/>
      <c r="I20" s="1"/>
      <c r="J20" s="1"/>
      <c r="K20" s="1"/>
      <c r="L20" s="1"/>
      <c r="M20" s="1"/>
      <c r="N20" s="1"/>
      <c r="O20" s="1"/>
      <c r="P20" s="1"/>
      <c r="Q20" s="1"/>
      <c r="R20" s="1"/>
      <c r="S20" s="1"/>
      <c r="T20" s="1"/>
      <c r="U20" s="1"/>
      <c r="V20" s="1"/>
      <c r="W20" s="1"/>
      <c r="X20" s="1"/>
      <c r="Y20" s="1"/>
      <c r="Z20" s="1"/>
    </row>
    <row r="21" ht="15.75" customHeight="1">
      <c r="A21" s="1"/>
      <c r="B21" s="8"/>
      <c r="C21" s="8"/>
      <c r="D21" s="8"/>
      <c r="E21" s="20"/>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6.88"/>
    <col customWidth="1" min="3" max="3" width="15.75"/>
    <col customWidth="1" min="4" max="4" width="23.63"/>
    <col customWidth="1" min="5" max="5" width="14.25"/>
    <col customWidth="1" min="6" max="6" width="15.75"/>
    <col customWidth="1" min="7" max="7" width="12.75"/>
    <col customWidth="1" min="8" max="8" width="8.25"/>
    <col customWidth="1" min="9" max="9" width="11.5"/>
    <col customWidth="1" min="10" max="26" width="9.38"/>
  </cols>
  <sheetData>
    <row r="1">
      <c r="A1" s="1"/>
      <c r="B1" s="2" t="s">
        <v>0</v>
      </c>
      <c r="C1" s="1"/>
      <c r="D1" s="1"/>
      <c r="E1" s="1"/>
      <c r="F1" s="1"/>
      <c r="G1" s="21" t="s">
        <v>51</v>
      </c>
      <c r="H1" s="1"/>
      <c r="I1" s="1"/>
      <c r="J1" s="1"/>
      <c r="K1" s="1"/>
      <c r="L1" s="1"/>
      <c r="M1" s="1"/>
      <c r="N1" s="1"/>
      <c r="O1" s="1"/>
      <c r="P1" s="1"/>
      <c r="Q1" s="1"/>
      <c r="R1" s="1"/>
      <c r="S1" s="1"/>
      <c r="T1" s="1"/>
      <c r="U1" s="1"/>
      <c r="V1" s="1"/>
      <c r="W1" s="1"/>
      <c r="X1" s="1"/>
      <c r="Y1" s="1"/>
      <c r="Z1" s="1"/>
    </row>
    <row r="2">
      <c r="A2" s="1"/>
      <c r="B2" s="4"/>
      <c r="C2" s="1"/>
      <c r="D2" s="1"/>
      <c r="E2" s="1"/>
      <c r="F2" s="1"/>
      <c r="G2" s="1" t="s">
        <v>52</v>
      </c>
      <c r="H2" s="1"/>
      <c r="I2" s="22">
        <v>0.3</v>
      </c>
      <c r="J2" s="1"/>
      <c r="K2" s="1"/>
      <c r="L2" s="1"/>
      <c r="M2" s="1"/>
      <c r="N2" s="1"/>
      <c r="O2" s="1"/>
      <c r="P2" s="1"/>
      <c r="Q2" s="1"/>
      <c r="R2" s="1"/>
      <c r="S2" s="1"/>
      <c r="T2" s="1"/>
      <c r="U2" s="1"/>
      <c r="V2" s="1"/>
      <c r="W2" s="1"/>
      <c r="X2" s="1"/>
      <c r="Y2" s="1"/>
      <c r="Z2" s="1"/>
    </row>
    <row r="3" ht="15.75" customHeight="1">
      <c r="A3" s="1"/>
      <c r="B3" s="23" t="str">
        <f>Datos!B3</f>
        <v>Líder del Proyecto: Sebastian Mira - Juan Pablo Patiño</v>
      </c>
      <c r="C3" s="1"/>
      <c r="D3" s="1"/>
      <c r="E3" s="14"/>
      <c r="F3" s="14"/>
      <c r="G3" s="6" t="s">
        <v>26</v>
      </c>
      <c r="H3" s="6" t="s">
        <v>53</v>
      </c>
      <c r="I3" s="6" t="s">
        <v>54</v>
      </c>
      <c r="J3" s="1"/>
      <c r="K3" s="1"/>
      <c r="L3" s="1"/>
      <c r="M3" s="1"/>
      <c r="N3" s="1"/>
      <c r="O3" s="1"/>
      <c r="P3" s="1"/>
      <c r="Q3" s="1"/>
      <c r="R3" s="1"/>
      <c r="S3" s="1"/>
      <c r="T3" s="1"/>
      <c r="U3" s="1"/>
      <c r="V3" s="1"/>
      <c r="W3" s="1"/>
      <c r="X3" s="1"/>
      <c r="Y3" s="1"/>
      <c r="Z3" s="1"/>
    </row>
    <row r="4" ht="15.0" customHeight="1">
      <c r="A4" s="1"/>
      <c r="B4" s="23" t="str">
        <f>Datos!B4</f>
        <v>Fecha de Inicio: 19/10/2021</v>
      </c>
      <c r="C4" s="1"/>
      <c r="D4" s="1"/>
      <c r="E4" s="15" t="s">
        <v>54</v>
      </c>
      <c r="F4" s="15"/>
      <c r="G4" s="24">
        <f>I7+I41</f>
        <v>15438162</v>
      </c>
      <c r="H4" s="24">
        <f>G4*I2</f>
        <v>4631448.6</v>
      </c>
      <c r="I4" s="24">
        <f>SUM(G4:H4)</f>
        <v>20069610.6</v>
      </c>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25" t="s">
        <v>16</v>
      </c>
      <c r="C6" s="6" t="s">
        <v>18</v>
      </c>
      <c r="D6" s="6" t="s">
        <v>6</v>
      </c>
      <c r="E6" s="6" t="s">
        <v>8</v>
      </c>
      <c r="F6" s="6" t="s">
        <v>10</v>
      </c>
      <c r="G6" s="6" t="s">
        <v>23</v>
      </c>
      <c r="H6" s="6" t="s">
        <v>12</v>
      </c>
      <c r="I6" s="6" t="s">
        <v>26</v>
      </c>
      <c r="J6" s="1"/>
      <c r="K6" s="1"/>
      <c r="L6" s="1"/>
      <c r="M6" s="1"/>
      <c r="N6" s="1"/>
      <c r="O6" s="1"/>
      <c r="P6" s="1"/>
      <c r="Q6" s="1"/>
      <c r="R6" s="1"/>
      <c r="S6" s="1"/>
      <c r="T6" s="1"/>
      <c r="U6" s="1"/>
      <c r="V6" s="1"/>
      <c r="W6" s="1"/>
      <c r="X6" s="1"/>
      <c r="Y6" s="1"/>
      <c r="Z6" s="1"/>
    </row>
    <row r="7" ht="15.0" customHeight="1">
      <c r="A7" s="1"/>
      <c r="B7" s="26">
        <v>1.0</v>
      </c>
      <c r="C7" s="27" t="s">
        <v>51</v>
      </c>
      <c r="D7" s="7"/>
      <c r="E7" s="7"/>
      <c r="F7" s="7"/>
      <c r="G7" s="28"/>
      <c r="H7" s="7"/>
      <c r="I7" s="29">
        <f>I8+I26</f>
        <v>15438162</v>
      </c>
      <c r="J7" s="1"/>
      <c r="K7" s="1"/>
      <c r="L7" s="1"/>
      <c r="M7" s="1"/>
      <c r="N7" s="1"/>
      <c r="O7" s="1"/>
      <c r="P7" s="1"/>
      <c r="Q7" s="1"/>
      <c r="R7" s="1"/>
      <c r="S7" s="1"/>
      <c r="T7" s="1"/>
      <c r="U7" s="1"/>
      <c r="V7" s="1"/>
      <c r="W7" s="1"/>
      <c r="X7" s="1"/>
      <c r="Y7" s="1"/>
      <c r="Z7" s="1"/>
    </row>
    <row r="8">
      <c r="A8" s="1"/>
      <c r="B8" s="8" t="s">
        <v>55</v>
      </c>
      <c r="C8" s="30" t="s">
        <v>56</v>
      </c>
      <c r="D8" s="8"/>
      <c r="E8" s="8"/>
      <c r="F8" s="8"/>
      <c r="G8" s="31"/>
      <c r="H8" s="8"/>
      <c r="I8" s="20">
        <f>SUM(I9:I17)</f>
        <v>10292108</v>
      </c>
      <c r="J8" s="1"/>
      <c r="K8" s="1"/>
      <c r="L8" s="1"/>
      <c r="M8" s="1"/>
      <c r="N8" s="1"/>
      <c r="O8" s="1"/>
      <c r="P8" s="1"/>
      <c r="Q8" s="1"/>
      <c r="R8" s="1"/>
      <c r="S8" s="1"/>
      <c r="T8" s="1"/>
      <c r="U8" s="1"/>
      <c r="V8" s="1"/>
      <c r="W8" s="1"/>
      <c r="X8" s="1"/>
      <c r="Y8" s="1"/>
      <c r="Z8" s="1"/>
    </row>
    <row r="9">
      <c r="A9" s="1"/>
      <c r="B9" s="8"/>
      <c r="C9" s="8"/>
      <c r="D9" s="16" t="s">
        <v>36</v>
      </c>
      <c r="E9" s="20" t="str">
        <f>VLOOKUP(D9,Datos!$B$8:$E$21,2,)</f>
        <v>Codificar</v>
      </c>
      <c r="F9" s="20" t="str">
        <f>VLOOKUP(D9,Datos!$B$8:$E$21,3,)</f>
        <v>Horas</v>
      </c>
      <c r="G9" s="32">
        <v>6.0</v>
      </c>
      <c r="H9" s="20">
        <f>VLOOKUP(D9,Datos!$B$8:$E$21,4,)</f>
        <v>3</v>
      </c>
      <c r="I9" s="20">
        <f t="shared" ref="I9:I16" si="1">G9*H9</f>
        <v>18</v>
      </c>
      <c r="J9" s="1"/>
      <c r="K9" s="1"/>
      <c r="L9" s="1"/>
      <c r="M9" s="1"/>
      <c r="N9" s="1"/>
      <c r="O9" s="1"/>
      <c r="P9" s="1"/>
      <c r="Q9" s="1"/>
      <c r="R9" s="1"/>
      <c r="S9" s="1"/>
      <c r="T9" s="1"/>
      <c r="U9" s="1"/>
      <c r="V9" s="1"/>
      <c r="W9" s="1"/>
      <c r="X9" s="1"/>
      <c r="Y9" s="1"/>
      <c r="Z9" s="1"/>
    </row>
    <row r="10">
      <c r="A10" s="1"/>
      <c r="B10" s="8"/>
      <c r="C10" s="8"/>
      <c r="D10" s="16" t="s">
        <v>39</v>
      </c>
      <c r="E10" s="20" t="str">
        <f>VLOOKUP(D10,Datos!$B$8:$E$21,2,)</f>
        <v>Codificar</v>
      </c>
      <c r="F10" s="20" t="str">
        <f>VLOOKUP(D10,Datos!$B$8:$E$21,3,)</f>
        <v>Horas</v>
      </c>
      <c r="G10" s="32">
        <v>6.0</v>
      </c>
      <c r="H10" s="20">
        <f>VLOOKUP(D10,Datos!$B$8:$E$21,4)</f>
        <v>4</v>
      </c>
      <c r="I10" s="20">
        <f t="shared" si="1"/>
        <v>24</v>
      </c>
      <c r="J10" s="1"/>
      <c r="K10" s="1"/>
      <c r="L10" s="1"/>
      <c r="M10" s="1"/>
      <c r="N10" s="1"/>
      <c r="O10" s="1"/>
      <c r="P10" s="1"/>
      <c r="Q10" s="1"/>
      <c r="R10" s="1"/>
      <c r="S10" s="1"/>
      <c r="T10" s="1"/>
      <c r="U10" s="1"/>
      <c r="V10" s="1"/>
      <c r="W10" s="1"/>
      <c r="X10" s="1"/>
      <c r="Y10" s="1"/>
      <c r="Z10" s="1"/>
    </row>
    <row r="11">
      <c r="A11" s="1"/>
      <c r="B11" s="8"/>
      <c r="C11" s="8"/>
      <c r="D11" s="16" t="s">
        <v>40</v>
      </c>
      <c r="E11" s="20" t="str">
        <f>VLOOKUP(D11,Datos!$B$8:$E$21,2,)</f>
        <v>Redactor</v>
      </c>
      <c r="F11" s="20" t="str">
        <f>VLOOKUP(D11,Datos!$B$8:$E$21,3,)</f>
        <v>Horas</v>
      </c>
      <c r="G11" s="32">
        <v>4.0</v>
      </c>
      <c r="H11" s="17">
        <v>12000.0</v>
      </c>
      <c r="I11" s="20">
        <f t="shared" si="1"/>
        <v>48000</v>
      </c>
      <c r="J11" s="1"/>
      <c r="K11" s="1"/>
      <c r="L11" s="1"/>
      <c r="M11" s="1"/>
      <c r="N11" s="1"/>
      <c r="O11" s="1"/>
      <c r="P11" s="1"/>
      <c r="Q11" s="1"/>
      <c r="R11" s="1"/>
      <c r="S11" s="1"/>
      <c r="T11" s="1"/>
      <c r="U11" s="1"/>
      <c r="V11" s="1"/>
      <c r="W11" s="1"/>
      <c r="X11" s="1"/>
      <c r="Y11" s="1"/>
      <c r="Z11" s="1"/>
    </row>
    <row r="12">
      <c r="A12" s="1"/>
      <c r="B12" s="8"/>
      <c r="C12" s="8"/>
      <c r="D12" s="16" t="s">
        <v>42</v>
      </c>
      <c r="E12" s="20" t="str">
        <f>VLOOKUP(D12,Datos!$B$8:$E$21,2,)</f>
        <v>Redactor</v>
      </c>
      <c r="F12" s="20" t="str">
        <f>VLOOKUP(D12,Datos!$B$8:$E$21,3,)</f>
        <v>Horas</v>
      </c>
      <c r="G12" s="32">
        <v>4.0</v>
      </c>
      <c r="H12" s="17">
        <v>12000.0</v>
      </c>
      <c r="I12" s="20">
        <f t="shared" si="1"/>
        <v>48000</v>
      </c>
      <c r="J12" s="1"/>
      <c r="K12" s="1"/>
      <c r="L12" s="1"/>
      <c r="M12" s="1"/>
      <c r="N12" s="1"/>
      <c r="O12" s="1"/>
      <c r="P12" s="1"/>
      <c r="Q12" s="1"/>
      <c r="R12" s="1"/>
      <c r="S12" s="1"/>
      <c r="T12" s="1"/>
      <c r="U12" s="1"/>
      <c r="V12" s="1"/>
      <c r="W12" s="1"/>
      <c r="X12" s="1"/>
      <c r="Y12" s="1"/>
      <c r="Z12" s="1"/>
    </row>
    <row r="13">
      <c r="A13" s="1"/>
      <c r="B13" s="8"/>
      <c r="C13" s="8"/>
      <c r="D13" s="16" t="s">
        <v>43</v>
      </c>
      <c r="E13" s="20" t="str">
        <f>VLOOKUP(D13,Datos!$B$8:$E$21,2,)</f>
        <v>Material</v>
      </c>
      <c r="F13" s="20" t="str">
        <f>VLOOKUP(D13,Datos!$B$8:$E$21,3,)</f>
        <v>Cantidad </v>
      </c>
      <c r="G13" s="32">
        <v>2.0</v>
      </c>
      <c r="H13" s="17">
        <v>2500000.0</v>
      </c>
      <c r="I13" s="20">
        <f t="shared" si="1"/>
        <v>5000000</v>
      </c>
      <c r="J13" s="1"/>
      <c r="K13" s="1"/>
      <c r="L13" s="1"/>
      <c r="M13" s="1"/>
      <c r="N13" s="1"/>
      <c r="O13" s="1"/>
      <c r="P13" s="1"/>
      <c r="Q13" s="1"/>
      <c r="R13" s="1"/>
      <c r="S13" s="1"/>
      <c r="T13" s="1"/>
      <c r="U13" s="1"/>
      <c r="V13" s="1"/>
      <c r="W13" s="1"/>
      <c r="X13" s="1"/>
      <c r="Y13" s="1"/>
      <c r="Z13" s="1"/>
    </row>
    <row r="14">
      <c r="A14" s="1"/>
      <c r="B14" s="8"/>
      <c r="C14" s="8"/>
      <c r="D14" s="16" t="s">
        <v>46</v>
      </c>
      <c r="E14" s="20" t="str">
        <f>VLOOKUP(D14,Datos!$B$8:$E$21,2,)</f>
        <v>Licencia</v>
      </c>
      <c r="F14" s="20" t="str">
        <f>VLOOKUP(D14,Datos!$B$8:$E$21,3,)</f>
        <v>Cantidad </v>
      </c>
      <c r="G14" s="32">
        <v>2.0</v>
      </c>
      <c r="H14" s="17">
        <v>2.0</v>
      </c>
      <c r="I14" s="20">
        <f t="shared" si="1"/>
        <v>4</v>
      </c>
      <c r="J14" s="1"/>
      <c r="K14" s="1"/>
      <c r="L14" s="1"/>
      <c r="M14" s="1"/>
      <c r="N14" s="1"/>
      <c r="O14" s="1"/>
      <c r="P14" s="1"/>
      <c r="Q14" s="1"/>
      <c r="R14" s="1"/>
      <c r="S14" s="1"/>
      <c r="T14" s="1"/>
      <c r="U14" s="1"/>
      <c r="V14" s="1"/>
      <c r="W14" s="1"/>
      <c r="X14" s="1"/>
      <c r="Y14" s="1"/>
      <c r="Z14" s="1"/>
    </row>
    <row r="15">
      <c r="A15" s="1"/>
      <c r="B15" s="8"/>
      <c r="C15" s="8"/>
      <c r="D15" s="16" t="s">
        <v>48</v>
      </c>
      <c r="E15" s="20" t="str">
        <f>VLOOKUP(D15,Datos!$B$8:$E$21,2,)</f>
        <v>Consumo</v>
      </c>
      <c r="F15" s="20" t="str">
        <f>VLOOKUP(D15,Datos!$B$8:$E$21,3,)</f>
        <v>Horas</v>
      </c>
      <c r="G15" s="32">
        <v>1.0</v>
      </c>
      <c r="H15" s="20">
        <f>VLOOKUP(D15,Datos!$B$8:$E$21,4)</f>
        <v>50000</v>
      </c>
      <c r="I15" s="20">
        <f t="shared" si="1"/>
        <v>50000</v>
      </c>
      <c r="J15" s="1"/>
      <c r="K15" s="1"/>
      <c r="L15" s="1"/>
      <c r="M15" s="1"/>
      <c r="N15" s="1"/>
      <c r="O15" s="1"/>
      <c r="P15" s="1"/>
      <c r="Q15" s="1"/>
      <c r="R15" s="1"/>
      <c r="S15" s="1"/>
      <c r="T15" s="1"/>
      <c r="U15" s="1"/>
      <c r="V15" s="1"/>
      <c r="W15" s="1"/>
      <c r="X15" s="1"/>
      <c r="Y15" s="1"/>
      <c r="Z15" s="1"/>
    </row>
    <row r="16">
      <c r="A16" s="1"/>
      <c r="B16" s="8"/>
      <c r="C16" s="8"/>
      <c r="D16" s="16" t="s">
        <v>50</v>
      </c>
      <c r="E16" s="20" t="str">
        <f>VLOOKUP(D16,Datos!$B$8:$E$21,2,)</f>
        <v>Material</v>
      </c>
      <c r="F16" s="20">
        <f>VLOOKUP(D16,Datos!$B$8:$E$21,3,)</f>
        <v>2</v>
      </c>
      <c r="G16" s="32">
        <v>2.0</v>
      </c>
      <c r="H16" s="20">
        <f>VLOOKUP(D16,Datos!$B$8:$E$21,4)</f>
        <v>4</v>
      </c>
      <c r="I16" s="20">
        <f t="shared" si="1"/>
        <v>8</v>
      </c>
      <c r="J16" s="1"/>
      <c r="K16" s="1"/>
      <c r="L16" s="1"/>
      <c r="M16" s="1"/>
      <c r="N16" s="1"/>
      <c r="O16" s="1"/>
      <c r="P16" s="1"/>
      <c r="Q16" s="1"/>
      <c r="R16" s="1"/>
      <c r="S16" s="1"/>
      <c r="T16" s="1"/>
      <c r="U16" s="1"/>
      <c r="V16" s="1"/>
      <c r="W16" s="1"/>
      <c r="X16" s="1"/>
      <c r="Y16" s="1"/>
      <c r="Z16" s="1"/>
    </row>
    <row r="17" ht="15.75" customHeight="1">
      <c r="A17" s="1"/>
      <c r="B17" s="33">
        <v>44228.0</v>
      </c>
      <c r="C17" s="30" t="s">
        <v>57</v>
      </c>
      <c r="D17" s="8"/>
      <c r="E17" s="8"/>
      <c r="F17" s="8"/>
      <c r="G17" s="31"/>
      <c r="H17" s="8"/>
      <c r="I17" s="20">
        <f>SUM(I18:I25)</f>
        <v>5146054</v>
      </c>
      <c r="J17" s="1"/>
      <c r="K17" s="1"/>
      <c r="L17" s="1"/>
      <c r="M17" s="1"/>
      <c r="N17" s="1"/>
      <c r="O17" s="1"/>
      <c r="P17" s="1"/>
      <c r="Q17" s="1"/>
      <c r="R17" s="1"/>
      <c r="S17" s="1"/>
      <c r="T17" s="1"/>
      <c r="U17" s="1"/>
      <c r="V17" s="1"/>
      <c r="W17" s="1"/>
      <c r="X17" s="1"/>
      <c r="Y17" s="1"/>
      <c r="Z17" s="1"/>
    </row>
    <row r="18" ht="15.75" customHeight="1">
      <c r="A18" s="1"/>
      <c r="B18" s="1"/>
      <c r="C18" s="8"/>
      <c r="D18" s="30" t="s">
        <v>36</v>
      </c>
      <c r="E18" s="20" t="str">
        <f>VLOOKUP(D18,Datos!$B$8:$E$21,2,)</f>
        <v>Codificar</v>
      </c>
      <c r="F18" s="20" t="str">
        <f>VLOOKUP(D18,Datos!$B$8:$E$21,3,)</f>
        <v>Horas</v>
      </c>
      <c r="G18" s="34">
        <v>6.0</v>
      </c>
      <c r="H18" s="20">
        <f>VLOOKUP(D18,Datos!$B$8:$E$21,4,)</f>
        <v>3</v>
      </c>
      <c r="I18" s="20">
        <f t="shared" ref="I18:I25" si="2">G18*H18</f>
        <v>18</v>
      </c>
      <c r="J18" s="1"/>
      <c r="K18" s="1"/>
      <c r="L18" s="1"/>
      <c r="M18" s="1"/>
      <c r="N18" s="1"/>
      <c r="O18" s="1"/>
      <c r="P18" s="1"/>
      <c r="Q18" s="1"/>
      <c r="R18" s="1"/>
      <c r="S18" s="1"/>
      <c r="T18" s="1"/>
      <c r="U18" s="1"/>
      <c r="V18" s="1"/>
      <c r="W18" s="1"/>
      <c r="X18" s="1"/>
      <c r="Y18" s="1"/>
      <c r="Z18" s="1"/>
    </row>
    <row r="19" ht="15.75" customHeight="1">
      <c r="A19" s="1"/>
      <c r="B19" s="1"/>
      <c r="C19" s="8"/>
      <c r="D19" s="30" t="s">
        <v>39</v>
      </c>
      <c r="E19" s="20" t="str">
        <f>VLOOKUP(D19,Datos!$B$8:$E$21,2,)</f>
        <v>Codificar</v>
      </c>
      <c r="F19" s="20" t="str">
        <f>VLOOKUP(D19,Datos!$B$8:$E$21,3,)</f>
        <v>Horas</v>
      </c>
      <c r="G19" s="34">
        <v>6.0</v>
      </c>
      <c r="H19" s="20">
        <f>VLOOKUP(D19,Datos!$B$8:$E$21,4)</f>
        <v>4</v>
      </c>
      <c r="I19" s="20">
        <f t="shared" si="2"/>
        <v>24</v>
      </c>
      <c r="J19" s="1"/>
      <c r="K19" s="1"/>
      <c r="L19" s="1"/>
      <c r="M19" s="1"/>
      <c r="N19" s="1"/>
      <c r="O19" s="1"/>
      <c r="P19" s="1"/>
      <c r="Q19" s="1"/>
      <c r="R19" s="1"/>
      <c r="S19" s="1"/>
      <c r="T19" s="1"/>
      <c r="U19" s="1"/>
      <c r="V19" s="1"/>
      <c r="W19" s="1"/>
      <c r="X19" s="1"/>
      <c r="Y19" s="1"/>
      <c r="Z19" s="1"/>
    </row>
    <row r="20" ht="15.75" customHeight="1">
      <c r="A20" s="1"/>
      <c r="B20" s="1"/>
      <c r="C20" s="8"/>
      <c r="D20" s="30" t="s">
        <v>40</v>
      </c>
      <c r="E20" s="20" t="str">
        <f>VLOOKUP(D20,Datos!$B$8:$E$21,2,)</f>
        <v>Redactor</v>
      </c>
      <c r="F20" s="20" t="str">
        <f>VLOOKUP(D20,Datos!$B$8:$E$21,3,)</f>
        <v>Horas</v>
      </c>
      <c r="G20" s="34">
        <v>4.0</v>
      </c>
      <c r="H20" s="35">
        <v>12000.0</v>
      </c>
      <c r="I20" s="20">
        <f t="shared" si="2"/>
        <v>48000</v>
      </c>
      <c r="J20" s="1"/>
      <c r="K20" s="1"/>
      <c r="L20" s="1"/>
      <c r="M20" s="1"/>
      <c r="N20" s="1"/>
      <c r="O20" s="1"/>
      <c r="P20" s="1"/>
      <c r="Q20" s="1"/>
      <c r="R20" s="1"/>
      <c r="S20" s="1"/>
      <c r="T20" s="1"/>
      <c r="U20" s="1"/>
      <c r="V20" s="1"/>
      <c r="W20" s="1"/>
      <c r="X20" s="1"/>
      <c r="Y20" s="1"/>
      <c r="Z20" s="1"/>
    </row>
    <row r="21" ht="15.75" customHeight="1">
      <c r="A21" s="1"/>
      <c r="B21" s="1"/>
      <c r="C21" s="8"/>
      <c r="D21" s="30" t="s">
        <v>42</v>
      </c>
      <c r="E21" s="20" t="str">
        <f>VLOOKUP(D21,Datos!$B$8:$E$21,2,)</f>
        <v>Redactor</v>
      </c>
      <c r="F21" s="20" t="str">
        <f>VLOOKUP(D21,Datos!$B$8:$E$21,3,)</f>
        <v>Horas</v>
      </c>
      <c r="G21" s="34">
        <v>4.0</v>
      </c>
      <c r="H21" s="35">
        <v>12000.0</v>
      </c>
      <c r="I21" s="20">
        <f t="shared" si="2"/>
        <v>48000</v>
      </c>
      <c r="J21" s="1"/>
      <c r="K21" s="1"/>
      <c r="L21" s="1"/>
      <c r="M21" s="1"/>
      <c r="N21" s="1"/>
      <c r="O21" s="1"/>
      <c r="P21" s="1"/>
      <c r="Q21" s="1"/>
      <c r="R21" s="1"/>
      <c r="S21" s="1"/>
      <c r="T21" s="1"/>
      <c r="U21" s="1"/>
      <c r="V21" s="1"/>
      <c r="W21" s="1"/>
      <c r="X21" s="1"/>
      <c r="Y21" s="1"/>
      <c r="Z21" s="1"/>
    </row>
    <row r="22" ht="15.75" customHeight="1">
      <c r="A22" s="1"/>
      <c r="B22" s="1"/>
      <c r="C22" s="8"/>
      <c r="D22" s="30" t="s">
        <v>43</v>
      </c>
      <c r="E22" s="20" t="str">
        <f>VLOOKUP(D22,Datos!$B$8:$E$21,2,)</f>
        <v>Material</v>
      </c>
      <c r="F22" s="20" t="str">
        <f>VLOOKUP(D22,Datos!$B$8:$E$21,3,)</f>
        <v>Cantidad </v>
      </c>
      <c r="G22" s="34">
        <v>2.0</v>
      </c>
      <c r="H22" s="35">
        <v>2500000.0</v>
      </c>
      <c r="I22" s="20">
        <f t="shared" si="2"/>
        <v>5000000</v>
      </c>
      <c r="J22" s="1"/>
      <c r="K22" s="1"/>
      <c r="L22" s="1"/>
      <c r="M22" s="1"/>
      <c r="N22" s="1"/>
      <c r="O22" s="1"/>
      <c r="P22" s="1"/>
      <c r="Q22" s="1"/>
      <c r="R22" s="1"/>
      <c r="S22" s="1"/>
      <c r="T22" s="1"/>
      <c r="U22" s="1"/>
      <c r="V22" s="1"/>
      <c r="W22" s="1"/>
      <c r="X22" s="1"/>
      <c r="Y22" s="1"/>
      <c r="Z22" s="1"/>
    </row>
    <row r="23" ht="15.75" customHeight="1">
      <c r="A23" s="1"/>
      <c r="B23" s="1"/>
      <c r="C23" s="8"/>
      <c r="D23" s="30" t="s">
        <v>46</v>
      </c>
      <c r="E23" s="20" t="str">
        <f>VLOOKUP(D23,Datos!$B$8:$E$21,2,)</f>
        <v>Licencia</v>
      </c>
      <c r="F23" s="20" t="str">
        <f>VLOOKUP(D23,Datos!$B$8:$E$21,3,)</f>
        <v>Cantidad </v>
      </c>
      <c r="G23" s="34">
        <v>2.0</v>
      </c>
      <c r="H23" s="35">
        <v>2.0</v>
      </c>
      <c r="I23" s="20">
        <f t="shared" si="2"/>
        <v>4</v>
      </c>
      <c r="J23" s="1"/>
      <c r="K23" s="1"/>
      <c r="L23" s="1"/>
      <c r="M23" s="1"/>
      <c r="N23" s="1"/>
      <c r="O23" s="1"/>
      <c r="P23" s="1"/>
      <c r="Q23" s="1"/>
      <c r="R23" s="1"/>
      <c r="S23" s="1"/>
      <c r="T23" s="1"/>
      <c r="U23" s="1"/>
      <c r="V23" s="1"/>
      <c r="W23" s="1"/>
      <c r="X23" s="1"/>
      <c r="Y23" s="1"/>
      <c r="Z23" s="1"/>
    </row>
    <row r="24" ht="15.75" customHeight="1">
      <c r="A24" s="1"/>
      <c r="B24" s="1"/>
      <c r="C24" s="8"/>
      <c r="D24" s="30" t="s">
        <v>48</v>
      </c>
      <c r="E24" s="20" t="str">
        <f>VLOOKUP(D24,Datos!$B$8:$E$21,2,)</f>
        <v>Consumo</v>
      </c>
      <c r="F24" s="20" t="str">
        <f>VLOOKUP(D24,Datos!$B$8:$E$21,3,)</f>
        <v>Horas</v>
      </c>
      <c r="G24" s="34">
        <v>1.0</v>
      </c>
      <c r="H24" s="20">
        <f>VLOOKUP(D24,Datos!$B$8:$E$21,4)</f>
        <v>50000</v>
      </c>
      <c r="I24" s="20">
        <f t="shared" si="2"/>
        <v>50000</v>
      </c>
      <c r="J24" s="1"/>
      <c r="K24" s="1"/>
      <c r="L24" s="1"/>
      <c r="M24" s="1"/>
      <c r="N24" s="1"/>
      <c r="O24" s="1"/>
      <c r="P24" s="1"/>
      <c r="Q24" s="1"/>
      <c r="R24" s="1"/>
      <c r="S24" s="1"/>
      <c r="T24" s="1"/>
      <c r="U24" s="1"/>
      <c r="V24" s="1"/>
      <c r="W24" s="1"/>
      <c r="X24" s="1"/>
      <c r="Y24" s="1"/>
      <c r="Z24" s="1"/>
    </row>
    <row r="25" ht="15.75" customHeight="1">
      <c r="A25" s="1"/>
      <c r="B25" s="1"/>
      <c r="C25" s="8"/>
      <c r="D25" s="30" t="s">
        <v>50</v>
      </c>
      <c r="E25" s="20" t="str">
        <f>VLOOKUP(D25,Datos!$B$8:$E$21,2,)</f>
        <v>Material</v>
      </c>
      <c r="F25" s="20">
        <f>VLOOKUP(D25,Datos!$B$8:$E$21,3,)</f>
        <v>2</v>
      </c>
      <c r="G25" s="34">
        <v>2.0</v>
      </c>
      <c r="H25" s="20">
        <f>VLOOKUP(D25,Datos!$B$8:$E$21,4)</f>
        <v>4</v>
      </c>
      <c r="I25" s="20">
        <f t="shared" si="2"/>
        <v>8</v>
      </c>
      <c r="J25" s="1"/>
      <c r="K25" s="1"/>
      <c r="L25" s="1"/>
      <c r="M25" s="1"/>
      <c r="N25" s="1"/>
      <c r="O25" s="1"/>
      <c r="P25" s="1"/>
      <c r="Q25" s="1"/>
      <c r="R25" s="1"/>
      <c r="S25" s="1"/>
      <c r="T25" s="1"/>
      <c r="U25" s="1"/>
      <c r="V25" s="1"/>
      <c r="W25" s="1"/>
      <c r="X25" s="1"/>
      <c r="Y25" s="1"/>
      <c r="Z25" s="1"/>
    </row>
    <row r="26" ht="15.75" customHeight="1">
      <c r="A26" s="1"/>
      <c r="B26" s="36">
        <v>44256.0</v>
      </c>
      <c r="C26" s="30" t="s">
        <v>58</v>
      </c>
      <c r="D26" s="8"/>
      <c r="E26" s="8"/>
      <c r="F26" s="8"/>
      <c r="G26" s="31"/>
      <c r="H26" s="8"/>
      <c r="I26" s="20">
        <f>SUM(I27:I35)</f>
        <v>5146054</v>
      </c>
      <c r="J26" s="1"/>
      <c r="K26" s="1"/>
      <c r="L26" s="1"/>
      <c r="M26" s="1"/>
      <c r="N26" s="1"/>
      <c r="O26" s="1"/>
      <c r="P26" s="1"/>
      <c r="Q26" s="1"/>
      <c r="R26" s="1"/>
      <c r="S26" s="1"/>
      <c r="T26" s="1"/>
      <c r="U26" s="1"/>
      <c r="V26" s="1"/>
      <c r="W26" s="1"/>
      <c r="X26" s="1"/>
      <c r="Y26" s="1"/>
      <c r="Z26" s="1"/>
    </row>
    <row r="27" ht="15.75" customHeight="1">
      <c r="A27" s="1"/>
      <c r="B27" s="8"/>
      <c r="C27" s="8"/>
      <c r="D27" s="30" t="s">
        <v>36</v>
      </c>
      <c r="E27" s="20" t="str">
        <f>VLOOKUP(D27,Datos!$B$8:$E$21,2,)</f>
        <v>Codificar</v>
      </c>
      <c r="F27" s="20" t="str">
        <f>VLOOKUP(D27,Datos!$B$8:$E$21,3,)</f>
        <v>Horas</v>
      </c>
      <c r="G27" s="34">
        <v>6.0</v>
      </c>
      <c r="H27" s="20">
        <f>VLOOKUP(D27,Datos!$B$8:$E$21,4,)</f>
        <v>3</v>
      </c>
      <c r="I27" s="20">
        <f t="shared" ref="I27:I34" si="3">G27*H27</f>
        <v>18</v>
      </c>
      <c r="J27" s="1"/>
      <c r="K27" s="1"/>
      <c r="L27" s="1"/>
      <c r="M27" s="1"/>
      <c r="N27" s="1"/>
      <c r="O27" s="1"/>
      <c r="P27" s="1"/>
      <c r="Q27" s="1"/>
      <c r="R27" s="1"/>
      <c r="S27" s="1"/>
      <c r="T27" s="1"/>
      <c r="U27" s="1"/>
      <c r="V27" s="1"/>
      <c r="W27" s="1"/>
      <c r="X27" s="1"/>
      <c r="Y27" s="1"/>
      <c r="Z27" s="1"/>
    </row>
    <row r="28" ht="15.75" customHeight="1">
      <c r="A28" s="1"/>
      <c r="B28" s="8"/>
      <c r="C28" s="8"/>
      <c r="D28" s="30" t="s">
        <v>39</v>
      </c>
      <c r="E28" s="20" t="str">
        <f>VLOOKUP(D28,Datos!$B$8:$E$21,2,)</f>
        <v>Codificar</v>
      </c>
      <c r="F28" s="20" t="str">
        <f>VLOOKUP(D28,Datos!$B$8:$E$21,3,)</f>
        <v>Horas</v>
      </c>
      <c r="G28" s="34">
        <v>6.0</v>
      </c>
      <c r="H28" s="20">
        <f>VLOOKUP(D28,Datos!$B$8:$E$21,4)</f>
        <v>4</v>
      </c>
      <c r="I28" s="20">
        <f t="shared" si="3"/>
        <v>24</v>
      </c>
      <c r="J28" s="1"/>
      <c r="K28" s="1"/>
      <c r="L28" s="1"/>
      <c r="M28" s="1"/>
      <c r="N28" s="1"/>
      <c r="O28" s="1"/>
      <c r="P28" s="1"/>
      <c r="Q28" s="1"/>
      <c r="R28" s="1"/>
      <c r="S28" s="1"/>
      <c r="T28" s="1"/>
      <c r="U28" s="1"/>
      <c r="V28" s="1"/>
      <c r="W28" s="1"/>
      <c r="X28" s="1"/>
      <c r="Y28" s="1"/>
      <c r="Z28" s="1"/>
    </row>
    <row r="29" ht="15.75" customHeight="1">
      <c r="A29" s="1"/>
      <c r="B29" s="8"/>
      <c r="C29" s="8"/>
      <c r="D29" s="30" t="s">
        <v>40</v>
      </c>
      <c r="E29" s="20" t="str">
        <f>VLOOKUP(D29,Datos!$B$8:$E$21,2,)</f>
        <v>Redactor</v>
      </c>
      <c r="F29" s="20" t="str">
        <f>VLOOKUP(D29,Datos!$B$8:$E$21,3,)</f>
        <v>Horas</v>
      </c>
      <c r="G29" s="34">
        <v>4.0</v>
      </c>
      <c r="H29" s="35">
        <v>12000.0</v>
      </c>
      <c r="I29" s="20">
        <f t="shared" si="3"/>
        <v>48000</v>
      </c>
      <c r="J29" s="1"/>
      <c r="K29" s="1"/>
      <c r="L29" s="1"/>
      <c r="M29" s="1"/>
      <c r="N29" s="1"/>
      <c r="O29" s="1"/>
      <c r="P29" s="1"/>
      <c r="Q29" s="1"/>
      <c r="R29" s="1"/>
      <c r="S29" s="1"/>
      <c r="T29" s="1"/>
      <c r="U29" s="1"/>
      <c r="V29" s="1"/>
      <c r="W29" s="1"/>
      <c r="X29" s="1"/>
      <c r="Y29" s="1"/>
      <c r="Z29" s="1"/>
    </row>
    <row r="30" ht="15.75" customHeight="1">
      <c r="A30" s="1"/>
      <c r="B30" s="8"/>
      <c r="C30" s="8"/>
      <c r="D30" s="30" t="s">
        <v>42</v>
      </c>
      <c r="E30" s="20" t="str">
        <f>VLOOKUP(D30,Datos!$B$8:$E$21,2,)</f>
        <v>Redactor</v>
      </c>
      <c r="F30" s="20" t="str">
        <f>VLOOKUP(D30,Datos!$B$8:$E$21,3,)</f>
        <v>Horas</v>
      </c>
      <c r="G30" s="34">
        <v>4.0</v>
      </c>
      <c r="H30" s="35">
        <v>12000.0</v>
      </c>
      <c r="I30" s="20">
        <f t="shared" si="3"/>
        <v>48000</v>
      </c>
      <c r="J30" s="1"/>
      <c r="K30" s="1"/>
      <c r="L30" s="1"/>
      <c r="M30" s="1"/>
      <c r="N30" s="1"/>
      <c r="O30" s="1"/>
      <c r="P30" s="1"/>
      <c r="Q30" s="1"/>
      <c r="R30" s="1"/>
      <c r="S30" s="1"/>
      <c r="T30" s="1"/>
      <c r="U30" s="1"/>
      <c r="V30" s="1"/>
      <c r="W30" s="1"/>
      <c r="X30" s="1"/>
      <c r="Y30" s="1"/>
      <c r="Z30" s="1"/>
    </row>
    <row r="31" ht="15.75" customHeight="1">
      <c r="A31" s="1"/>
      <c r="B31" s="8"/>
      <c r="C31" s="8"/>
      <c r="D31" s="30" t="s">
        <v>43</v>
      </c>
      <c r="E31" s="20" t="str">
        <f>VLOOKUP(D31,Datos!$B$8:$E$21,2,)</f>
        <v>Material</v>
      </c>
      <c r="F31" s="20" t="str">
        <f>VLOOKUP(D31,Datos!$B$8:$E$21,3,)</f>
        <v>Cantidad </v>
      </c>
      <c r="G31" s="34">
        <v>2.0</v>
      </c>
      <c r="H31" s="35">
        <v>2500000.0</v>
      </c>
      <c r="I31" s="20">
        <f t="shared" si="3"/>
        <v>5000000</v>
      </c>
      <c r="J31" s="1"/>
      <c r="K31" s="1"/>
      <c r="L31" s="1"/>
      <c r="M31" s="1"/>
      <c r="N31" s="1"/>
      <c r="O31" s="1"/>
      <c r="P31" s="1"/>
      <c r="Q31" s="1"/>
      <c r="R31" s="1"/>
      <c r="S31" s="1"/>
      <c r="T31" s="1"/>
      <c r="U31" s="1"/>
      <c r="V31" s="1"/>
      <c r="W31" s="1"/>
      <c r="X31" s="1"/>
      <c r="Y31" s="1"/>
      <c r="Z31" s="1"/>
    </row>
    <row r="32" ht="15.75" customHeight="1">
      <c r="A32" s="1"/>
      <c r="B32" s="8"/>
      <c r="C32" s="8"/>
      <c r="D32" s="30" t="s">
        <v>46</v>
      </c>
      <c r="E32" s="20" t="str">
        <f>VLOOKUP(D32,Datos!$B$8:$E$21,2,)</f>
        <v>Licencia</v>
      </c>
      <c r="F32" s="20" t="str">
        <f>VLOOKUP(D32,Datos!$B$8:$E$21,3,)</f>
        <v>Cantidad </v>
      </c>
      <c r="G32" s="34">
        <v>2.0</v>
      </c>
      <c r="H32" s="35">
        <v>2.0</v>
      </c>
      <c r="I32" s="20">
        <f t="shared" si="3"/>
        <v>4</v>
      </c>
      <c r="J32" s="1"/>
      <c r="K32" s="1"/>
      <c r="L32" s="1"/>
      <c r="M32" s="1"/>
      <c r="N32" s="1"/>
      <c r="O32" s="1"/>
      <c r="P32" s="1"/>
      <c r="Q32" s="1"/>
      <c r="R32" s="1"/>
      <c r="S32" s="1"/>
      <c r="T32" s="1"/>
      <c r="U32" s="1"/>
      <c r="V32" s="1"/>
      <c r="W32" s="1"/>
      <c r="X32" s="1"/>
      <c r="Y32" s="1"/>
      <c r="Z32" s="1"/>
    </row>
    <row r="33" ht="15.75" customHeight="1">
      <c r="A33" s="1"/>
      <c r="B33" s="8"/>
      <c r="C33" s="8"/>
      <c r="D33" s="30" t="s">
        <v>48</v>
      </c>
      <c r="E33" s="20" t="str">
        <f>VLOOKUP(D33,Datos!$B$8:$E$21,2,)</f>
        <v>Consumo</v>
      </c>
      <c r="F33" s="20" t="str">
        <f>VLOOKUP(D33,Datos!$B$8:$E$21,3,)</f>
        <v>Horas</v>
      </c>
      <c r="G33" s="34">
        <v>1.0</v>
      </c>
      <c r="H33" s="20">
        <f>VLOOKUP(D33,Datos!$B$8:$E$21,4)</f>
        <v>50000</v>
      </c>
      <c r="I33" s="20">
        <f t="shared" si="3"/>
        <v>50000</v>
      </c>
      <c r="J33" s="1"/>
      <c r="K33" s="1"/>
      <c r="L33" s="1"/>
      <c r="M33" s="1"/>
      <c r="N33" s="1"/>
      <c r="O33" s="1"/>
      <c r="P33" s="1"/>
      <c r="Q33" s="1"/>
      <c r="R33" s="1"/>
      <c r="S33" s="1"/>
      <c r="T33" s="1"/>
      <c r="U33" s="1"/>
      <c r="V33" s="1"/>
      <c r="W33" s="1"/>
      <c r="X33" s="1"/>
      <c r="Y33" s="1"/>
      <c r="Z33" s="1"/>
    </row>
    <row r="34" ht="15.75" customHeight="1">
      <c r="A34" s="1"/>
      <c r="B34" s="8"/>
      <c r="C34" s="8"/>
      <c r="D34" s="30" t="s">
        <v>50</v>
      </c>
      <c r="E34" s="20" t="str">
        <f>VLOOKUP(D34,Datos!$B$8:$E$21,2,)</f>
        <v>Material</v>
      </c>
      <c r="F34" s="20">
        <f>VLOOKUP(D34,Datos!$B$8:$E$21,3,)</f>
        <v>2</v>
      </c>
      <c r="G34" s="34">
        <v>2.0</v>
      </c>
      <c r="H34" s="20">
        <f>VLOOKUP(D34,Datos!$B$8:$E$21,4)</f>
        <v>4</v>
      </c>
      <c r="I34" s="20">
        <f t="shared" si="3"/>
        <v>8</v>
      </c>
      <c r="J34" s="1"/>
      <c r="K34" s="1"/>
      <c r="L34" s="1"/>
      <c r="M34" s="1"/>
      <c r="N34" s="1"/>
      <c r="O34" s="1"/>
      <c r="P34" s="1"/>
      <c r="Q34" s="1"/>
      <c r="R34" s="1"/>
      <c r="S34" s="1"/>
      <c r="T34" s="1"/>
      <c r="U34" s="1"/>
      <c r="V34" s="1"/>
      <c r="W34" s="1"/>
      <c r="X34" s="1"/>
      <c r="Y34" s="1"/>
      <c r="Z34" s="1"/>
    </row>
    <row r="35" ht="15.75" customHeight="1">
      <c r="A35" s="1"/>
      <c r="B35" s="8"/>
      <c r="C35" s="8"/>
      <c r="D35" s="37"/>
      <c r="E35" s="38"/>
      <c r="F35" s="38"/>
      <c r="G35" s="39"/>
      <c r="H35" s="38"/>
      <c r="I35" s="38"/>
      <c r="J35" s="1"/>
      <c r="K35" s="1"/>
      <c r="L35" s="1"/>
      <c r="M35" s="1"/>
      <c r="N35" s="1"/>
      <c r="O35" s="1"/>
      <c r="P35" s="1"/>
      <c r="Q35" s="1"/>
      <c r="R35" s="1"/>
      <c r="S35" s="1"/>
      <c r="T35" s="1"/>
      <c r="U35" s="1"/>
      <c r="V35" s="1"/>
      <c r="W35" s="1"/>
      <c r="X35" s="1"/>
      <c r="Y35" s="1"/>
      <c r="Z35" s="1"/>
    </row>
    <row r="36" ht="15.75" customHeight="1">
      <c r="A36" s="1"/>
      <c r="B36" s="8"/>
      <c r="C36" s="8"/>
      <c r="D36" s="37"/>
      <c r="E36" s="38"/>
      <c r="F36" s="38"/>
      <c r="G36" s="39"/>
      <c r="H36" s="38"/>
      <c r="I36" s="38"/>
      <c r="J36" s="1"/>
      <c r="K36" s="1"/>
      <c r="L36" s="1"/>
      <c r="M36" s="1"/>
      <c r="N36" s="1"/>
      <c r="O36" s="1"/>
      <c r="P36" s="1"/>
      <c r="Q36" s="1"/>
      <c r="R36" s="1"/>
      <c r="S36" s="1"/>
      <c r="T36" s="1"/>
      <c r="U36" s="1"/>
      <c r="V36" s="1"/>
      <c r="W36" s="1"/>
      <c r="X36" s="1"/>
      <c r="Y36" s="1"/>
      <c r="Z36" s="1"/>
    </row>
    <row r="37" ht="15.75" customHeight="1">
      <c r="A37" s="1"/>
      <c r="B37" s="8"/>
      <c r="C37" s="8"/>
      <c r="D37" s="37"/>
      <c r="E37" s="38"/>
      <c r="F37" s="38"/>
      <c r="G37" s="39"/>
      <c r="H37" s="38"/>
      <c r="I37" s="38"/>
      <c r="J37" s="1"/>
      <c r="K37" s="1"/>
      <c r="L37" s="1"/>
      <c r="M37" s="1"/>
      <c r="N37" s="1"/>
      <c r="O37" s="1"/>
      <c r="P37" s="1"/>
      <c r="Q37" s="1"/>
      <c r="R37" s="1"/>
      <c r="S37" s="1"/>
      <c r="T37" s="1"/>
      <c r="U37" s="1"/>
      <c r="V37" s="1"/>
      <c r="W37" s="1"/>
      <c r="X37" s="1"/>
      <c r="Y37" s="1"/>
      <c r="Z37" s="1"/>
    </row>
    <row r="38" ht="15.75" customHeight="1">
      <c r="A38" s="1"/>
      <c r="B38" s="8"/>
      <c r="C38" s="8"/>
      <c r="D38" s="37"/>
      <c r="E38" s="38"/>
      <c r="F38" s="38"/>
      <c r="G38" s="39"/>
      <c r="H38" s="38"/>
      <c r="I38" s="38"/>
      <c r="J38" s="1"/>
      <c r="K38" s="1"/>
      <c r="L38" s="1"/>
      <c r="M38" s="1"/>
      <c r="N38" s="1"/>
      <c r="O38" s="1"/>
      <c r="P38" s="1"/>
      <c r="Q38" s="1"/>
      <c r="R38" s="1"/>
      <c r="S38" s="1"/>
      <c r="T38" s="1"/>
      <c r="U38" s="1"/>
      <c r="V38" s="1"/>
      <c r="W38" s="1"/>
      <c r="X38" s="1"/>
      <c r="Y38" s="1"/>
      <c r="Z38" s="1"/>
    </row>
    <row r="39" ht="15.75" customHeight="1">
      <c r="A39" s="1"/>
      <c r="B39" s="8"/>
      <c r="C39" s="8"/>
      <c r="D39" s="37"/>
      <c r="E39" s="38"/>
      <c r="F39" s="38"/>
      <c r="G39" s="39"/>
      <c r="H39" s="38"/>
      <c r="I39" s="38"/>
      <c r="J39" s="1"/>
      <c r="K39" s="1"/>
      <c r="L39" s="1"/>
      <c r="M39" s="1"/>
      <c r="N39" s="1"/>
      <c r="O39" s="1"/>
      <c r="P39" s="1"/>
      <c r="Q39" s="1"/>
      <c r="R39" s="1"/>
      <c r="S39" s="1"/>
      <c r="T39" s="1"/>
      <c r="U39" s="1"/>
      <c r="V39" s="1"/>
      <c r="W39" s="1"/>
      <c r="X39" s="1"/>
      <c r="Y39" s="1"/>
      <c r="Z39" s="1"/>
    </row>
    <row r="40" ht="15.75" customHeight="1">
      <c r="A40" s="1"/>
      <c r="B40" s="8"/>
      <c r="C40" s="1"/>
      <c r="D40" s="37"/>
      <c r="E40" s="38"/>
      <c r="F40" s="38"/>
      <c r="G40" s="39"/>
      <c r="H40" s="38"/>
      <c r="I40" s="38"/>
      <c r="J40" s="1"/>
      <c r="K40" s="1"/>
      <c r="L40" s="1"/>
      <c r="M40" s="1"/>
      <c r="N40" s="1"/>
      <c r="O40" s="1"/>
      <c r="P40" s="1"/>
      <c r="Q40" s="1"/>
      <c r="R40" s="1"/>
      <c r="S40" s="1"/>
      <c r="T40" s="1"/>
      <c r="U40" s="1"/>
      <c r="V40" s="1"/>
      <c r="W40" s="1"/>
      <c r="X40" s="1"/>
      <c r="Y40" s="1"/>
      <c r="Z40" s="1"/>
    </row>
    <row r="41" ht="15.0" customHeight="1">
      <c r="A41" s="1"/>
      <c r="B41" s="40"/>
      <c r="C41" s="40"/>
      <c r="D41" s="37"/>
      <c r="E41" s="37"/>
      <c r="F41" s="37"/>
      <c r="G41" s="39"/>
      <c r="H41" s="37"/>
      <c r="I41" s="38"/>
      <c r="J41" s="1"/>
      <c r="K41" s="1"/>
      <c r="L41" s="1"/>
      <c r="M41" s="1"/>
      <c r="N41" s="1"/>
      <c r="O41" s="1"/>
      <c r="P41" s="1"/>
      <c r="Q41" s="1"/>
      <c r="R41" s="1"/>
      <c r="S41" s="1"/>
      <c r="T41" s="1"/>
      <c r="U41" s="1"/>
      <c r="V41" s="1"/>
      <c r="W41" s="1"/>
      <c r="X41" s="1"/>
      <c r="Y41" s="1"/>
      <c r="Z41" s="1"/>
    </row>
    <row r="42" ht="15.75" customHeight="1">
      <c r="A42" s="1"/>
      <c r="B42" s="37"/>
      <c r="C42" s="37"/>
      <c r="D42" s="8"/>
      <c r="E42" s="8"/>
      <c r="F42" s="8"/>
      <c r="G42" s="31"/>
      <c r="H42" s="8"/>
      <c r="I42" s="38"/>
      <c r="J42" s="1"/>
      <c r="K42" s="1"/>
      <c r="L42" s="1"/>
      <c r="M42" s="1"/>
      <c r="N42" s="1"/>
      <c r="O42" s="1"/>
      <c r="P42" s="1"/>
      <c r="Q42" s="1"/>
      <c r="R42" s="1"/>
      <c r="S42" s="1"/>
      <c r="T42" s="1"/>
      <c r="U42" s="1"/>
      <c r="V42" s="1"/>
      <c r="W42" s="1"/>
      <c r="X42" s="1"/>
      <c r="Y42" s="1"/>
      <c r="Z42" s="1"/>
    </row>
    <row r="43" ht="15.75" customHeight="1">
      <c r="A43" s="1"/>
      <c r="B43" s="37"/>
      <c r="C43" s="37"/>
      <c r="D43" s="8"/>
      <c r="E43" s="8"/>
      <c r="F43" s="8"/>
      <c r="G43" s="31"/>
      <c r="H43" s="8"/>
      <c r="I43" s="38"/>
      <c r="J43" s="1"/>
      <c r="K43" s="1"/>
      <c r="L43" s="1"/>
      <c r="M43" s="1"/>
      <c r="N43" s="1"/>
      <c r="O43" s="1"/>
      <c r="P43" s="1"/>
      <c r="Q43" s="1"/>
      <c r="R43" s="1"/>
      <c r="S43" s="1"/>
      <c r="T43" s="1"/>
      <c r="U43" s="1"/>
      <c r="V43" s="1"/>
      <c r="W43" s="1"/>
      <c r="X43" s="1"/>
      <c r="Y43" s="1"/>
      <c r="Z43" s="1"/>
    </row>
    <row r="44" ht="15.75" customHeight="1">
      <c r="A44" s="1"/>
      <c r="B44" s="8"/>
      <c r="C44" s="8"/>
      <c r="D44" s="37"/>
      <c r="E44" s="38"/>
      <c r="F44" s="38"/>
      <c r="G44" s="39"/>
      <c r="H44" s="38"/>
      <c r="I44" s="38"/>
      <c r="J44" s="1"/>
      <c r="K44" s="1"/>
      <c r="L44" s="1"/>
      <c r="M44" s="1"/>
      <c r="N44" s="1"/>
      <c r="O44" s="1"/>
      <c r="P44" s="1"/>
      <c r="Q44" s="1"/>
      <c r="R44" s="1"/>
      <c r="S44" s="1"/>
      <c r="T44" s="1"/>
      <c r="U44" s="1"/>
      <c r="V44" s="1"/>
      <c r="W44" s="1"/>
      <c r="X44" s="1"/>
      <c r="Y44" s="1"/>
      <c r="Z44" s="1"/>
    </row>
    <row r="45" ht="15.75" customHeight="1">
      <c r="A45" s="1"/>
      <c r="B45" s="8"/>
      <c r="C45" s="8"/>
      <c r="D45" s="37"/>
      <c r="E45" s="38"/>
      <c r="F45" s="38"/>
      <c r="G45" s="39"/>
      <c r="H45" s="38"/>
      <c r="I45" s="38"/>
      <c r="J45" s="1"/>
      <c r="K45" s="1"/>
      <c r="L45" s="1"/>
      <c r="M45" s="1"/>
      <c r="N45" s="1"/>
      <c r="O45" s="1"/>
      <c r="P45" s="1"/>
      <c r="Q45" s="1"/>
      <c r="R45" s="1"/>
      <c r="S45" s="1"/>
      <c r="T45" s="1"/>
      <c r="U45" s="1"/>
      <c r="V45" s="1"/>
      <c r="W45" s="1"/>
      <c r="X45" s="1"/>
      <c r="Y45" s="1"/>
      <c r="Z45" s="1"/>
    </row>
    <row r="46" ht="15.75" customHeight="1">
      <c r="A46" s="1"/>
      <c r="B46" s="8"/>
      <c r="C46" s="8"/>
      <c r="D46" s="37"/>
      <c r="E46" s="38"/>
      <c r="F46" s="38"/>
      <c r="G46" s="39"/>
      <c r="H46" s="38"/>
      <c r="I46" s="38"/>
      <c r="J46" s="1"/>
      <c r="K46" s="1"/>
      <c r="L46" s="1"/>
      <c r="M46" s="1"/>
      <c r="N46" s="1"/>
      <c r="O46" s="1"/>
      <c r="P46" s="1"/>
      <c r="Q46" s="1"/>
      <c r="R46" s="1"/>
      <c r="S46" s="1"/>
      <c r="T46" s="1"/>
      <c r="U46" s="1"/>
      <c r="V46" s="1"/>
      <c r="W46" s="1"/>
      <c r="X46" s="1"/>
      <c r="Y46" s="1"/>
      <c r="Z46" s="1"/>
    </row>
    <row r="47" ht="15.75" customHeight="1">
      <c r="A47" s="1"/>
      <c r="B47" s="8"/>
      <c r="C47" s="8"/>
      <c r="D47" s="37"/>
      <c r="E47" s="38"/>
      <c r="F47" s="38"/>
      <c r="G47" s="39"/>
      <c r="H47" s="38"/>
      <c r="I47" s="38"/>
      <c r="J47" s="1"/>
      <c r="K47" s="1"/>
      <c r="L47" s="1"/>
      <c r="M47" s="1"/>
      <c r="N47" s="1"/>
      <c r="O47" s="1"/>
      <c r="P47" s="1"/>
      <c r="Q47" s="1"/>
      <c r="R47" s="1"/>
      <c r="S47" s="1"/>
      <c r="T47" s="1"/>
      <c r="U47" s="1"/>
      <c r="V47" s="1"/>
      <c r="W47" s="1"/>
      <c r="X47" s="1"/>
      <c r="Y47" s="1"/>
      <c r="Z47" s="1"/>
    </row>
    <row r="48" ht="15.75" customHeight="1">
      <c r="A48" s="1"/>
      <c r="B48" s="8"/>
      <c r="C48" s="8"/>
      <c r="D48" s="37"/>
      <c r="E48" s="38"/>
      <c r="F48" s="38"/>
      <c r="G48" s="39"/>
      <c r="H48" s="38"/>
      <c r="I48" s="38"/>
      <c r="J48" s="1"/>
      <c r="K48" s="1"/>
      <c r="L48" s="1"/>
      <c r="M48" s="1"/>
      <c r="N48" s="1"/>
      <c r="O48" s="1"/>
      <c r="P48" s="1"/>
      <c r="Q48" s="1"/>
      <c r="R48" s="1"/>
      <c r="S48" s="1"/>
      <c r="T48" s="1"/>
      <c r="U48" s="1"/>
      <c r="V48" s="1"/>
      <c r="W48" s="1"/>
      <c r="X48" s="1"/>
      <c r="Y48" s="1"/>
      <c r="Z48" s="1"/>
    </row>
    <row r="49" ht="15.75" customHeight="1">
      <c r="A49" s="1"/>
      <c r="B49" s="8"/>
      <c r="C49" s="8"/>
      <c r="D49" s="37"/>
      <c r="E49" s="38"/>
      <c r="F49" s="38"/>
      <c r="G49" s="39"/>
      <c r="H49" s="38"/>
      <c r="I49" s="38"/>
      <c r="J49" s="1"/>
      <c r="K49" s="1"/>
      <c r="L49" s="1"/>
      <c r="M49" s="1"/>
      <c r="N49" s="1"/>
      <c r="O49" s="1"/>
      <c r="P49" s="1"/>
      <c r="Q49" s="1"/>
      <c r="R49" s="1"/>
      <c r="S49" s="1"/>
      <c r="T49" s="1"/>
      <c r="U49" s="1"/>
      <c r="V49" s="1"/>
      <c r="W49" s="1"/>
      <c r="X49" s="1"/>
      <c r="Y49" s="1"/>
      <c r="Z49" s="1"/>
    </row>
    <row r="50" ht="15.75" customHeight="1">
      <c r="A50" s="1"/>
      <c r="B50" s="8"/>
      <c r="C50" s="8"/>
      <c r="D50" s="37"/>
      <c r="E50" s="38"/>
      <c r="F50" s="38"/>
      <c r="G50" s="39"/>
      <c r="H50" s="38"/>
      <c r="I50" s="38"/>
      <c r="J50" s="1"/>
      <c r="K50" s="1"/>
      <c r="L50" s="1"/>
      <c r="M50" s="1"/>
      <c r="N50" s="1"/>
      <c r="O50" s="1"/>
      <c r="P50" s="1"/>
      <c r="Q50" s="1"/>
      <c r="R50" s="1"/>
      <c r="S50" s="1"/>
      <c r="T50" s="1"/>
      <c r="U50" s="1"/>
      <c r="V50" s="1"/>
      <c r="W50" s="1"/>
      <c r="X50" s="1"/>
      <c r="Y50" s="1"/>
      <c r="Z50" s="1"/>
    </row>
    <row r="51" ht="15.75" customHeight="1">
      <c r="A51" s="1"/>
      <c r="B51" s="8"/>
      <c r="C51" s="8"/>
      <c r="D51" s="37"/>
      <c r="E51" s="38"/>
      <c r="F51" s="38"/>
      <c r="G51" s="39"/>
      <c r="H51" s="38"/>
      <c r="I51" s="38"/>
      <c r="J51" s="1"/>
      <c r="K51" s="1"/>
      <c r="L51" s="1"/>
      <c r="M51" s="1"/>
      <c r="N51" s="1"/>
      <c r="O51" s="1"/>
      <c r="P51" s="1"/>
      <c r="Q51" s="1"/>
      <c r="R51" s="1"/>
      <c r="S51" s="1"/>
      <c r="T51" s="1"/>
      <c r="U51" s="1"/>
      <c r="V51" s="1"/>
      <c r="W51" s="1"/>
      <c r="X51" s="1"/>
      <c r="Y51" s="1"/>
      <c r="Z51" s="1"/>
    </row>
    <row r="52" ht="15.75" customHeight="1">
      <c r="A52" s="1"/>
      <c r="B52" s="8"/>
      <c r="C52" s="8"/>
      <c r="D52" s="37"/>
      <c r="E52" s="38"/>
      <c r="F52" s="38"/>
      <c r="G52" s="39"/>
      <c r="H52" s="38"/>
      <c r="I52" s="38"/>
      <c r="J52" s="1"/>
      <c r="K52" s="1"/>
      <c r="L52" s="1"/>
      <c r="M52" s="1"/>
      <c r="N52" s="1"/>
      <c r="O52" s="1"/>
      <c r="P52" s="1"/>
      <c r="Q52" s="1"/>
      <c r="R52" s="1"/>
      <c r="S52" s="1"/>
      <c r="T52" s="1"/>
      <c r="U52" s="1"/>
      <c r="V52" s="1"/>
      <c r="W52" s="1"/>
      <c r="X52" s="1"/>
      <c r="Y52" s="1"/>
      <c r="Z52" s="1"/>
    </row>
    <row r="53" ht="15.75" customHeight="1">
      <c r="A53" s="1"/>
      <c r="B53" s="8"/>
      <c r="C53" s="8"/>
      <c r="D53" s="37"/>
      <c r="E53" s="38"/>
      <c r="F53" s="38"/>
      <c r="G53" s="39"/>
      <c r="H53" s="38"/>
      <c r="I53" s="38"/>
      <c r="J53" s="1"/>
      <c r="K53" s="1"/>
      <c r="L53" s="1"/>
      <c r="M53" s="1"/>
      <c r="N53" s="1"/>
      <c r="O53" s="1"/>
      <c r="P53" s="1"/>
      <c r="Q53" s="1"/>
      <c r="R53" s="1"/>
      <c r="S53" s="1"/>
      <c r="T53" s="1"/>
      <c r="U53" s="1"/>
      <c r="V53" s="1"/>
      <c r="W53" s="1"/>
      <c r="X53" s="1"/>
      <c r="Y53" s="1"/>
      <c r="Z53" s="1"/>
    </row>
    <row r="54" ht="15.75" customHeight="1">
      <c r="A54" s="1"/>
      <c r="B54" s="8"/>
      <c r="C54" s="8"/>
      <c r="D54" s="37"/>
      <c r="E54" s="38"/>
      <c r="F54" s="38"/>
      <c r="G54" s="39"/>
      <c r="H54" s="38"/>
      <c r="I54" s="38"/>
      <c r="J54" s="1"/>
      <c r="K54" s="1"/>
      <c r="L54" s="1"/>
      <c r="M54" s="1"/>
      <c r="N54" s="1"/>
      <c r="O54" s="1"/>
      <c r="P54" s="1"/>
      <c r="Q54" s="1"/>
      <c r="R54" s="1"/>
      <c r="S54" s="1"/>
      <c r="T54" s="1"/>
      <c r="U54" s="1"/>
      <c r="V54" s="1"/>
      <c r="W54" s="1"/>
      <c r="X54" s="1"/>
      <c r="Y54" s="1"/>
      <c r="Z54" s="1"/>
    </row>
    <row r="55" ht="15.75" customHeight="1">
      <c r="A55" s="1"/>
      <c r="B55" s="8"/>
      <c r="C55" s="8"/>
      <c r="D55" s="37"/>
      <c r="E55" s="38"/>
      <c r="F55" s="38"/>
      <c r="G55" s="39"/>
      <c r="H55" s="38"/>
      <c r="I55" s="38"/>
      <c r="J55" s="1"/>
      <c r="K55" s="1"/>
      <c r="L55" s="1"/>
      <c r="M55" s="1"/>
      <c r="N55" s="1"/>
      <c r="O55" s="1"/>
      <c r="P55" s="1"/>
      <c r="Q55" s="1"/>
      <c r="R55" s="1"/>
      <c r="S55" s="1"/>
      <c r="T55" s="1"/>
      <c r="U55" s="1"/>
      <c r="V55" s="1"/>
      <c r="W55" s="1"/>
      <c r="X55" s="1"/>
      <c r="Y55" s="1"/>
      <c r="Z55" s="1"/>
    </row>
    <row r="56" ht="15.75" customHeight="1">
      <c r="A56" s="1"/>
      <c r="B56" s="8"/>
      <c r="C56" s="8"/>
      <c r="D56" s="37"/>
      <c r="E56" s="38"/>
      <c r="F56" s="38"/>
      <c r="G56" s="39"/>
      <c r="H56" s="38"/>
      <c r="I56" s="38"/>
      <c r="J56" s="1"/>
      <c r="K56" s="1"/>
      <c r="L56" s="1"/>
      <c r="M56" s="1"/>
      <c r="N56" s="1"/>
      <c r="O56" s="1"/>
      <c r="P56" s="1"/>
      <c r="Q56" s="1"/>
      <c r="R56" s="1"/>
      <c r="S56" s="1"/>
      <c r="T56" s="1"/>
      <c r="U56" s="1"/>
      <c r="V56" s="1"/>
      <c r="W56" s="1"/>
      <c r="X56" s="1"/>
      <c r="Y56" s="1"/>
      <c r="Z56" s="1"/>
    </row>
    <row r="57" ht="15.75" customHeight="1">
      <c r="A57" s="1"/>
      <c r="B57" s="8"/>
      <c r="C57" s="1"/>
      <c r="D57" s="37"/>
      <c r="E57" s="38"/>
      <c r="F57" s="38"/>
      <c r="G57" s="39"/>
      <c r="H57" s="38"/>
      <c r="I57" s="38"/>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printOptions/>
  <pageMargins bottom="0.7480314960629921" footer="0.0" header="0.0" left="0.2362204724409449" right="0.2362204724409449" top="0.7480314960629921"/>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9.75"/>
    <col customWidth="1" min="3" max="3" width="23.0"/>
    <col customWidth="1" min="4" max="4" width="7.0"/>
    <col customWidth="1" min="5" max="5" width="16.63"/>
    <col customWidth="1" min="6" max="6" width="7.88"/>
    <col customWidth="1" min="7" max="7" width="18.63"/>
    <col customWidth="1" min="8" max="26" width="9.38"/>
  </cols>
  <sheetData>
    <row r="1">
      <c r="A1" s="1"/>
      <c r="B1" s="2" t="s">
        <v>0</v>
      </c>
      <c r="C1" s="1"/>
      <c r="D1" s="1"/>
      <c r="E1" s="1"/>
      <c r="F1" s="21" t="s">
        <v>51</v>
      </c>
      <c r="G1" s="1"/>
      <c r="H1" s="1"/>
      <c r="I1" s="1"/>
      <c r="J1" s="1"/>
      <c r="K1" s="1"/>
      <c r="L1" s="1"/>
      <c r="M1" s="1"/>
      <c r="N1" s="1"/>
      <c r="O1" s="1"/>
      <c r="P1" s="1"/>
      <c r="Q1" s="1"/>
      <c r="R1" s="1"/>
      <c r="S1" s="1"/>
      <c r="T1" s="1"/>
      <c r="U1" s="1"/>
      <c r="V1" s="1"/>
      <c r="W1" s="1"/>
      <c r="X1" s="1"/>
      <c r="Y1" s="1"/>
      <c r="Z1" s="1"/>
    </row>
    <row r="2">
      <c r="A2" s="1"/>
      <c r="B2" s="4"/>
      <c r="C2" s="1"/>
      <c r="D2" s="1"/>
      <c r="E2" s="1" t="s">
        <v>52</v>
      </c>
      <c r="F2" s="1"/>
      <c r="G2" s="22">
        <f>'Presupuesto Detallado'!I2</f>
        <v>0.3</v>
      </c>
      <c r="H2" s="1"/>
      <c r="I2" s="1"/>
      <c r="J2" s="1"/>
      <c r="K2" s="1"/>
      <c r="L2" s="1"/>
      <c r="M2" s="1"/>
      <c r="N2" s="1"/>
      <c r="O2" s="1"/>
      <c r="P2" s="1"/>
      <c r="Q2" s="1"/>
      <c r="R2" s="1"/>
      <c r="S2" s="1"/>
      <c r="T2" s="1"/>
      <c r="U2" s="1"/>
      <c r="V2" s="1"/>
      <c r="W2" s="1"/>
      <c r="X2" s="1"/>
      <c r="Y2" s="1"/>
      <c r="Z2" s="1"/>
    </row>
    <row r="3">
      <c r="A3" s="1"/>
      <c r="B3" s="23" t="str">
        <f>Datos!B3</f>
        <v>Líder del Proyecto: Sebastian Mira - Juan Pablo Patiño</v>
      </c>
      <c r="C3" s="1"/>
      <c r="D3" s="14"/>
      <c r="E3" s="6" t="s">
        <v>26</v>
      </c>
      <c r="F3" s="6" t="s">
        <v>53</v>
      </c>
      <c r="G3" s="6" t="s">
        <v>54</v>
      </c>
      <c r="H3" s="1"/>
      <c r="I3" s="1"/>
      <c r="J3" s="1"/>
      <c r="K3" s="1"/>
      <c r="L3" s="1"/>
      <c r="M3" s="1"/>
      <c r="N3" s="1"/>
      <c r="O3" s="1"/>
      <c r="P3" s="1"/>
      <c r="Q3" s="1"/>
      <c r="R3" s="1"/>
      <c r="S3" s="1"/>
      <c r="T3" s="1"/>
      <c r="U3" s="1"/>
      <c r="V3" s="1"/>
      <c r="W3" s="1"/>
      <c r="X3" s="1"/>
      <c r="Y3" s="1"/>
      <c r="Z3" s="1"/>
    </row>
    <row r="4">
      <c r="A4" s="1"/>
      <c r="B4" s="23" t="str">
        <f>Datos!B4</f>
        <v>Fecha de Inicio: 19/10/2021</v>
      </c>
      <c r="C4" s="1"/>
      <c r="D4" s="15" t="s">
        <v>54</v>
      </c>
      <c r="E4" s="24">
        <f>G7+G21</f>
        <v>16582000</v>
      </c>
      <c r="F4" s="24">
        <f>E4*G2</f>
        <v>4974600</v>
      </c>
      <c r="G4" s="24">
        <f>SUM(E4:F4)</f>
        <v>21556600</v>
      </c>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6" t="s">
        <v>30</v>
      </c>
      <c r="C6" s="6" t="s">
        <v>32</v>
      </c>
      <c r="D6" s="6"/>
      <c r="E6" s="6" t="s">
        <v>10</v>
      </c>
      <c r="F6" s="6" t="s">
        <v>12</v>
      </c>
      <c r="G6" s="6" t="s">
        <v>26</v>
      </c>
      <c r="H6" s="1"/>
      <c r="I6" s="1"/>
      <c r="J6" s="1"/>
      <c r="K6" s="1"/>
      <c r="L6" s="1"/>
      <c r="M6" s="1"/>
      <c r="N6" s="1"/>
      <c r="O6" s="1"/>
      <c r="P6" s="1"/>
      <c r="Q6" s="1"/>
      <c r="R6" s="1"/>
      <c r="S6" s="1"/>
      <c r="T6" s="1"/>
      <c r="U6" s="1"/>
      <c r="V6" s="1"/>
      <c r="W6" s="1"/>
      <c r="X6" s="1"/>
      <c r="Y6" s="1"/>
      <c r="Z6" s="1"/>
    </row>
    <row r="7">
      <c r="A7" s="1"/>
      <c r="B7" s="26" t="s">
        <v>59</v>
      </c>
      <c r="C7" s="26"/>
      <c r="D7" s="26"/>
      <c r="E7" s="26"/>
      <c r="F7" s="26"/>
      <c r="G7" s="41">
        <f>G8+G11+G14+G18+G20</f>
        <v>8582000</v>
      </c>
      <c r="H7" s="1"/>
      <c r="I7" s="1"/>
      <c r="J7" s="1"/>
      <c r="K7" s="1"/>
      <c r="L7" s="1"/>
      <c r="M7" s="1"/>
      <c r="N7" s="1"/>
      <c r="O7" s="1"/>
      <c r="P7" s="1"/>
      <c r="Q7" s="1"/>
      <c r="R7" s="1"/>
      <c r="S7" s="1"/>
      <c r="T7" s="1"/>
      <c r="U7" s="1"/>
      <c r="V7" s="1"/>
      <c r="W7" s="1"/>
      <c r="X7" s="1"/>
      <c r="Y7" s="1"/>
      <c r="Z7" s="1"/>
    </row>
    <row r="8">
      <c r="A8" s="1"/>
      <c r="B8" s="8" t="s">
        <v>60</v>
      </c>
      <c r="C8" s="8"/>
      <c r="D8" s="8"/>
      <c r="E8" s="8"/>
      <c r="F8" s="8"/>
      <c r="G8" s="20">
        <f>SUM(G9:G10)</f>
        <v>400000</v>
      </c>
      <c r="H8" s="1"/>
      <c r="I8" s="1"/>
      <c r="J8" s="1"/>
      <c r="K8" s="1"/>
      <c r="L8" s="1"/>
      <c r="M8" s="1"/>
      <c r="N8" s="1"/>
      <c r="O8" s="1"/>
      <c r="P8" s="1"/>
      <c r="Q8" s="1"/>
      <c r="R8" s="1"/>
      <c r="S8" s="1"/>
      <c r="T8" s="1"/>
      <c r="U8" s="1"/>
      <c r="V8" s="1"/>
      <c r="W8" s="1"/>
      <c r="X8" s="1"/>
      <c r="Y8" s="1"/>
      <c r="Z8" s="1"/>
    </row>
    <row r="9">
      <c r="A9" s="1"/>
      <c r="B9" s="8"/>
      <c r="C9" s="16" t="s">
        <v>36</v>
      </c>
      <c r="D9" s="8"/>
      <c r="E9" s="8" t="str">
        <f>VLOOKUP(C9,Datos!$B$8:$E$21,3,)</f>
        <v>Horas</v>
      </c>
      <c r="F9" s="42">
        <f>VLOOKUP(C9,Datos!$B$8:$E$21,4,)</f>
        <v>3</v>
      </c>
      <c r="G9" s="43">
        <v>200000.0</v>
      </c>
      <c r="H9" s="1"/>
      <c r="I9" s="1"/>
      <c r="J9" s="1"/>
      <c r="K9" s="1"/>
      <c r="L9" s="1"/>
      <c r="M9" s="1"/>
      <c r="N9" s="1"/>
      <c r="O9" s="1"/>
      <c r="P9" s="1"/>
      <c r="Q9" s="1"/>
      <c r="R9" s="1"/>
      <c r="S9" s="1"/>
      <c r="T9" s="1"/>
      <c r="U9" s="1"/>
      <c r="V9" s="1"/>
      <c r="W9" s="1"/>
      <c r="X9" s="1"/>
      <c r="Y9" s="1"/>
      <c r="Z9" s="1"/>
    </row>
    <row r="10">
      <c r="A10" s="1"/>
      <c r="B10" s="8"/>
      <c r="C10" s="16" t="s">
        <v>39</v>
      </c>
      <c r="D10" s="8"/>
      <c r="E10" s="8" t="str">
        <f>VLOOKUP(C10,Datos!$B$8:$E$21,3,)</f>
        <v>Horas</v>
      </c>
      <c r="F10" s="42">
        <f>VLOOKUP(C10,Datos!$B$8:$E$21,4,)</f>
        <v>2</v>
      </c>
      <c r="G10" s="43">
        <v>200000.0</v>
      </c>
      <c r="H10" s="1"/>
      <c r="I10" s="1"/>
      <c r="J10" s="1"/>
      <c r="K10" s="1"/>
      <c r="L10" s="1"/>
      <c r="M10" s="1"/>
      <c r="N10" s="1"/>
      <c r="O10" s="1"/>
      <c r="P10" s="1"/>
      <c r="Q10" s="1"/>
      <c r="R10" s="1"/>
      <c r="S10" s="1"/>
      <c r="T10" s="1"/>
      <c r="U10" s="1"/>
      <c r="V10" s="1"/>
      <c r="W10" s="1"/>
      <c r="X10" s="1"/>
      <c r="Y10" s="1"/>
      <c r="Z10" s="1"/>
    </row>
    <row r="11">
      <c r="A11" s="1"/>
      <c r="B11" s="8" t="s">
        <v>61</v>
      </c>
      <c r="C11" s="8"/>
      <c r="D11" s="8"/>
      <c r="E11" s="8"/>
      <c r="F11" s="20"/>
      <c r="G11" s="17">
        <v>20000.0</v>
      </c>
      <c r="H11" s="1"/>
      <c r="I11" s="1"/>
      <c r="J11" s="1"/>
      <c r="K11" s="1"/>
      <c r="L11" s="1"/>
      <c r="M11" s="1"/>
      <c r="N11" s="1"/>
      <c r="O11" s="1"/>
      <c r="P11" s="1"/>
      <c r="Q11" s="1"/>
      <c r="R11" s="1"/>
      <c r="S11" s="1"/>
      <c r="T11" s="1"/>
      <c r="U11" s="1"/>
      <c r="V11" s="1"/>
      <c r="W11" s="1"/>
      <c r="X11" s="1"/>
      <c r="Y11" s="1"/>
      <c r="Z11" s="1"/>
    </row>
    <row r="12">
      <c r="A12" s="1"/>
      <c r="B12" s="8"/>
      <c r="C12" s="16" t="s">
        <v>62</v>
      </c>
      <c r="D12" s="8"/>
      <c r="E12" s="16" t="s">
        <v>38</v>
      </c>
      <c r="F12" s="32">
        <v>3.0</v>
      </c>
      <c r="G12" s="43">
        <v>10000.0</v>
      </c>
      <c r="H12" s="1"/>
      <c r="I12" s="1"/>
      <c r="J12" s="1"/>
      <c r="K12" s="1"/>
      <c r="L12" s="1"/>
      <c r="M12" s="1"/>
      <c r="N12" s="1"/>
      <c r="O12" s="1"/>
      <c r="P12" s="1"/>
      <c r="Q12" s="1"/>
      <c r="R12" s="1"/>
      <c r="S12" s="1"/>
      <c r="T12" s="1"/>
      <c r="U12" s="1"/>
      <c r="V12" s="1"/>
      <c r="W12" s="1"/>
      <c r="X12" s="1"/>
      <c r="Y12" s="1"/>
      <c r="Z12" s="1"/>
    </row>
    <row r="13">
      <c r="A13" s="1"/>
      <c r="B13" s="8"/>
      <c r="C13" s="16" t="s">
        <v>63</v>
      </c>
      <c r="D13" s="8"/>
      <c r="E13" s="16" t="s">
        <v>38</v>
      </c>
      <c r="F13" s="32">
        <v>3.0</v>
      </c>
      <c r="G13" s="43">
        <v>10000.0</v>
      </c>
      <c r="H13" s="1"/>
      <c r="I13" s="1"/>
      <c r="J13" s="1"/>
      <c r="K13" s="1"/>
      <c r="L13" s="1"/>
      <c r="M13" s="1"/>
      <c r="N13" s="1"/>
      <c r="O13" s="1"/>
      <c r="P13" s="1"/>
      <c r="Q13" s="1"/>
      <c r="R13" s="1"/>
      <c r="S13" s="1"/>
      <c r="T13" s="1"/>
      <c r="U13" s="1"/>
      <c r="V13" s="1"/>
      <c r="W13" s="1"/>
      <c r="X13" s="1"/>
      <c r="Y13" s="1"/>
      <c r="Z13" s="1"/>
    </row>
    <row r="14">
      <c r="A14" s="1"/>
      <c r="B14" s="8" t="s">
        <v>64</v>
      </c>
      <c r="C14" s="8"/>
      <c r="D14" s="8"/>
      <c r="E14" s="8"/>
      <c r="F14" s="20"/>
      <c r="G14" s="20">
        <f>SUM(G15:G17)</f>
        <v>8062000</v>
      </c>
      <c r="H14" s="1"/>
      <c r="I14" s="1"/>
      <c r="J14" s="1"/>
      <c r="K14" s="1"/>
      <c r="L14" s="1"/>
      <c r="M14" s="1"/>
      <c r="N14" s="1"/>
      <c r="O14" s="1"/>
      <c r="P14" s="1"/>
      <c r="Q14" s="1"/>
      <c r="R14" s="1"/>
      <c r="S14" s="1"/>
      <c r="T14" s="1"/>
      <c r="U14" s="1"/>
      <c r="V14" s="1"/>
      <c r="W14" s="1"/>
      <c r="X14" s="1"/>
      <c r="Y14" s="1"/>
      <c r="Z14" s="1"/>
    </row>
    <row r="15">
      <c r="A15" s="1"/>
      <c r="B15" s="8"/>
      <c r="C15" s="16" t="s">
        <v>43</v>
      </c>
      <c r="D15" s="8"/>
      <c r="E15" s="8" t="str">
        <f>VLOOKUP(C15,Datos!$B$8:$E$21,3,)</f>
        <v>Cantidad </v>
      </c>
      <c r="F15" s="42">
        <f>VLOOKUP(C15,Datos!$B$8:$E$21,4,)</f>
        <v>2</v>
      </c>
      <c r="G15" s="43">
        <v>8000000.0</v>
      </c>
      <c r="H15" s="1"/>
      <c r="I15" s="1"/>
      <c r="J15" s="1"/>
      <c r="K15" s="1"/>
      <c r="L15" s="1"/>
      <c r="M15" s="1"/>
      <c r="N15" s="1"/>
      <c r="O15" s="1"/>
      <c r="P15" s="1"/>
      <c r="Q15" s="1"/>
      <c r="R15" s="1"/>
      <c r="S15" s="1"/>
      <c r="T15" s="1"/>
      <c r="U15" s="1"/>
      <c r="V15" s="1"/>
      <c r="W15" s="1"/>
      <c r="X15" s="1"/>
      <c r="Y15" s="1"/>
      <c r="Z15" s="1"/>
    </row>
    <row r="16">
      <c r="A16" s="1"/>
      <c r="B16" s="8"/>
      <c r="C16" s="16" t="s">
        <v>50</v>
      </c>
      <c r="D16" s="8"/>
      <c r="E16" s="16" t="s">
        <v>45</v>
      </c>
      <c r="F16" s="32">
        <v>4.0</v>
      </c>
      <c r="G16" s="43">
        <v>12000.0</v>
      </c>
      <c r="H16" s="1"/>
      <c r="I16" s="1"/>
      <c r="J16" s="1"/>
      <c r="K16" s="1"/>
      <c r="L16" s="1"/>
      <c r="M16" s="1"/>
      <c r="N16" s="1"/>
      <c r="O16" s="1"/>
      <c r="P16" s="1"/>
      <c r="Q16" s="1"/>
      <c r="R16" s="1"/>
      <c r="S16" s="1"/>
      <c r="T16" s="1"/>
      <c r="U16" s="1"/>
      <c r="V16" s="1"/>
      <c r="W16" s="1"/>
      <c r="X16" s="1"/>
      <c r="Y16" s="1"/>
      <c r="Z16" s="1"/>
    </row>
    <row r="17">
      <c r="A17" s="1"/>
      <c r="B17" s="8"/>
      <c r="C17" s="16" t="s">
        <v>48</v>
      </c>
      <c r="D17" s="8"/>
      <c r="E17" s="16" t="s">
        <v>49</v>
      </c>
      <c r="F17" s="44">
        <v>1.0</v>
      </c>
      <c r="G17" s="43">
        <v>50000.0</v>
      </c>
      <c r="H17" s="1"/>
      <c r="I17" s="1"/>
      <c r="J17" s="1"/>
      <c r="K17" s="1"/>
      <c r="L17" s="1"/>
      <c r="M17" s="1"/>
      <c r="N17" s="1"/>
      <c r="O17" s="1"/>
      <c r="P17" s="1"/>
      <c r="Q17" s="1"/>
      <c r="R17" s="1"/>
      <c r="S17" s="1"/>
      <c r="T17" s="1"/>
      <c r="U17" s="1"/>
      <c r="V17" s="1"/>
      <c r="W17" s="1"/>
      <c r="X17" s="1"/>
      <c r="Y17" s="1"/>
      <c r="Z17" s="1"/>
    </row>
    <row r="18">
      <c r="A18" s="1"/>
      <c r="B18" s="8" t="s">
        <v>65</v>
      </c>
      <c r="C18" s="8"/>
      <c r="D18" s="8"/>
      <c r="E18" s="8"/>
      <c r="F18" s="20"/>
      <c r="G18" s="20">
        <f>SUM(G19)</f>
        <v>100000</v>
      </c>
      <c r="H18" s="1"/>
      <c r="I18" s="1"/>
      <c r="J18" s="1"/>
      <c r="K18" s="1"/>
      <c r="L18" s="1"/>
      <c r="M18" s="1"/>
      <c r="N18" s="1"/>
      <c r="O18" s="1"/>
      <c r="P18" s="1"/>
      <c r="Q18" s="1"/>
      <c r="R18" s="1"/>
      <c r="S18" s="1"/>
      <c r="T18" s="1"/>
      <c r="U18" s="1"/>
      <c r="V18" s="1"/>
      <c r="W18" s="1"/>
      <c r="X18" s="1"/>
      <c r="Y18" s="1"/>
      <c r="Z18" s="1"/>
    </row>
    <row r="19">
      <c r="A19" s="1"/>
      <c r="B19" s="8"/>
      <c r="C19" s="16" t="s">
        <v>46</v>
      </c>
      <c r="D19" s="8"/>
      <c r="E19" s="8" t="str">
        <f>VLOOKUP(C19,Datos!$B$8:$E$21,3,)</f>
        <v>Cantidad </v>
      </c>
      <c r="F19" s="42">
        <f>VLOOKUP(C19,Datos!$B$8:$E$21,4,)</f>
        <v>2</v>
      </c>
      <c r="G19" s="43">
        <v>100000.0</v>
      </c>
      <c r="H19" s="1"/>
      <c r="I19" s="1"/>
      <c r="J19" s="1"/>
      <c r="K19" s="1"/>
      <c r="L19" s="1"/>
      <c r="M19" s="1"/>
      <c r="N19" s="1"/>
      <c r="O19" s="1"/>
      <c r="P19" s="1"/>
      <c r="Q19" s="1"/>
      <c r="R19" s="1"/>
      <c r="S19" s="1"/>
      <c r="T19" s="1"/>
      <c r="U19" s="1"/>
      <c r="V19" s="1"/>
      <c r="W19" s="1"/>
      <c r="X19" s="1"/>
      <c r="Y19" s="1"/>
      <c r="Z19" s="1"/>
    </row>
    <row r="20" ht="15.75" customHeight="1">
      <c r="A20" s="1"/>
      <c r="B20" s="8"/>
      <c r="C20" s="8"/>
      <c r="D20" s="8"/>
      <c r="E20" s="8"/>
      <c r="F20" s="20"/>
      <c r="G20" s="20"/>
      <c r="H20" s="1"/>
      <c r="I20" s="1"/>
      <c r="J20" s="1"/>
      <c r="K20" s="1"/>
      <c r="L20" s="1"/>
      <c r="M20" s="1"/>
      <c r="N20" s="1"/>
      <c r="O20" s="1"/>
      <c r="P20" s="1"/>
      <c r="Q20" s="1"/>
      <c r="R20" s="1"/>
      <c r="S20" s="1"/>
      <c r="T20" s="1"/>
      <c r="U20" s="1"/>
      <c r="V20" s="1"/>
      <c r="W20" s="1"/>
      <c r="X20" s="1"/>
      <c r="Y20" s="1"/>
      <c r="Z20" s="1"/>
    </row>
    <row r="21" ht="15.75" customHeight="1">
      <c r="A21" s="1"/>
      <c r="B21" s="45" t="s">
        <v>66</v>
      </c>
      <c r="C21" s="26"/>
      <c r="D21" s="26"/>
      <c r="E21" s="26"/>
      <c r="F21" s="26"/>
      <c r="G21" s="46">
        <v>8000000.0</v>
      </c>
      <c r="H21" s="1"/>
      <c r="I21" s="1"/>
      <c r="J21" s="1"/>
      <c r="K21" s="1"/>
      <c r="L21" s="1"/>
      <c r="M21" s="1"/>
      <c r="N21" s="1"/>
      <c r="O21" s="1"/>
      <c r="P21" s="1"/>
      <c r="Q21" s="1"/>
      <c r="R21" s="1"/>
      <c r="S21" s="1"/>
      <c r="T21" s="1"/>
      <c r="U21" s="1"/>
      <c r="V21" s="1"/>
      <c r="W21" s="1"/>
      <c r="X21" s="1"/>
      <c r="Y21" s="1"/>
      <c r="Z21" s="1"/>
    </row>
    <row r="22" ht="15.75" customHeight="1">
      <c r="A22" s="1"/>
      <c r="B22" s="8"/>
      <c r="C22" s="16" t="s">
        <v>67</v>
      </c>
      <c r="D22" s="8"/>
      <c r="E22" s="16" t="s">
        <v>68</v>
      </c>
      <c r="F22" s="32">
        <v>2.0</v>
      </c>
      <c r="G22" s="43">
        <v>8000000.0</v>
      </c>
      <c r="H22" s="1"/>
      <c r="I22" s="1"/>
      <c r="J22" s="1"/>
      <c r="K22" s="1"/>
      <c r="L22" s="1"/>
      <c r="M22" s="1"/>
      <c r="N22" s="1"/>
      <c r="O22" s="1"/>
      <c r="P22" s="1"/>
      <c r="Q22" s="1"/>
      <c r="R22" s="1"/>
      <c r="S22" s="1"/>
      <c r="T22" s="1"/>
      <c r="U22" s="1"/>
      <c r="V22" s="1"/>
      <c r="W22" s="1"/>
      <c r="X22" s="1"/>
      <c r="Y22" s="1"/>
      <c r="Z22" s="1"/>
    </row>
    <row r="23" ht="15.75" customHeight="1">
      <c r="A23" s="1"/>
      <c r="B23" s="8"/>
      <c r="C23" s="8"/>
      <c r="D23" s="8"/>
      <c r="E23" s="8"/>
      <c r="F23" s="31"/>
      <c r="G23" s="42"/>
      <c r="H23" s="1"/>
      <c r="I23" s="1"/>
      <c r="J23" s="1"/>
      <c r="K23" s="1"/>
      <c r="L23" s="1"/>
      <c r="M23" s="1"/>
      <c r="N23" s="1"/>
      <c r="O23" s="1"/>
      <c r="P23" s="1"/>
      <c r="Q23" s="1"/>
      <c r="R23" s="1"/>
      <c r="S23" s="1"/>
      <c r="T23" s="1"/>
      <c r="U23" s="1"/>
      <c r="V23" s="1"/>
      <c r="W23" s="1"/>
      <c r="X23" s="1"/>
      <c r="Y23" s="1"/>
      <c r="Z23" s="1"/>
    </row>
    <row r="24" ht="15.75" customHeight="1">
      <c r="A24" s="1"/>
      <c r="B24" s="8"/>
      <c r="C24" s="8"/>
      <c r="D24" s="8"/>
      <c r="E24" s="8"/>
      <c r="F24" s="31"/>
      <c r="G24" s="42"/>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printOptions/>
  <pageMargins bottom="0.7480314960629921" footer="0.0" header="0.0" left="0.7086614173228347" right="0.7086614173228347" top="0.7480314960629921"/>
  <pageSetup fitToHeight="0"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7" t="s">
        <v>69</v>
      </c>
      <c r="B1" s="48"/>
      <c r="C1" s="49" t="s">
        <v>70</v>
      </c>
      <c r="D1" s="50"/>
      <c r="E1" s="48"/>
      <c r="F1" s="48"/>
      <c r="G1" s="48"/>
      <c r="H1" s="48"/>
    </row>
    <row r="2">
      <c r="A2" s="51"/>
      <c r="B2" s="48"/>
      <c r="C2" s="48"/>
      <c r="D2" s="48"/>
      <c r="E2" s="48"/>
      <c r="F2" s="48"/>
      <c r="G2" s="48"/>
      <c r="H2" s="48"/>
    </row>
    <row r="3">
      <c r="A3" s="51" t="s">
        <v>71</v>
      </c>
      <c r="B3" s="48"/>
      <c r="C3" s="48"/>
      <c r="D3" s="48"/>
      <c r="E3" s="48"/>
      <c r="F3" s="48"/>
      <c r="G3" s="48"/>
      <c r="H3" s="48"/>
    </row>
    <row r="4">
      <c r="A4" s="51" t="s">
        <v>72</v>
      </c>
      <c r="B4" s="48"/>
      <c r="C4" s="48"/>
      <c r="D4" s="48"/>
      <c r="E4" s="48"/>
      <c r="F4" s="48"/>
      <c r="G4" s="48"/>
      <c r="H4" s="48"/>
    </row>
    <row r="5">
      <c r="A5" s="52" t="s">
        <v>73</v>
      </c>
      <c r="B5" s="48"/>
      <c r="C5" s="48"/>
      <c r="D5" s="48"/>
      <c r="E5" s="48"/>
      <c r="F5" s="48"/>
      <c r="G5" s="48"/>
      <c r="H5" s="48"/>
    </row>
    <row r="6">
      <c r="A6" s="51" t="s">
        <v>74</v>
      </c>
      <c r="B6" s="48"/>
      <c r="C6" s="48"/>
      <c r="D6" s="48"/>
      <c r="E6" s="48"/>
      <c r="F6" s="48"/>
      <c r="G6" s="48"/>
      <c r="H6" s="48"/>
    </row>
    <row r="7">
      <c r="A7" s="51" t="s">
        <v>75</v>
      </c>
      <c r="B7" s="48"/>
      <c r="C7" s="48"/>
      <c r="D7" s="48"/>
      <c r="E7" s="48"/>
      <c r="F7" s="48"/>
      <c r="G7" s="48"/>
      <c r="H7" s="48"/>
    </row>
    <row r="8">
      <c r="A8" s="51" t="s">
        <v>76</v>
      </c>
      <c r="B8" s="48"/>
      <c r="C8" s="48"/>
      <c r="D8" s="48"/>
      <c r="E8" s="48"/>
      <c r="F8" s="48"/>
      <c r="G8" s="48"/>
      <c r="H8" s="48"/>
    </row>
    <row r="9">
      <c r="A9" s="51" t="s">
        <v>77</v>
      </c>
      <c r="B9" s="48"/>
      <c r="C9" s="48"/>
      <c r="D9" s="48"/>
      <c r="E9" s="48"/>
      <c r="F9" s="48"/>
      <c r="G9" s="48"/>
      <c r="H9" s="48"/>
    </row>
    <row r="10">
      <c r="A10" s="51" t="s">
        <v>78</v>
      </c>
      <c r="B10" s="48"/>
      <c r="C10" s="48"/>
      <c r="D10" s="48"/>
      <c r="E10" s="48"/>
      <c r="F10" s="48"/>
      <c r="G10" s="48"/>
      <c r="H10" s="48"/>
    </row>
    <row r="13">
      <c r="A13" s="53" t="s">
        <v>79</v>
      </c>
      <c r="B13" s="54"/>
      <c r="C13" s="55"/>
      <c r="E13" s="56" t="s">
        <v>80</v>
      </c>
      <c r="F13" s="54"/>
      <c r="G13" s="54"/>
    </row>
    <row r="14">
      <c r="A14" s="18"/>
    </row>
    <row r="15">
      <c r="A15" s="57" t="s">
        <v>81</v>
      </c>
      <c r="B15" s="58"/>
      <c r="C15" s="58"/>
      <c r="E15" s="59" t="s">
        <v>81</v>
      </c>
      <c r="F15" s="60"/>
      <c r="G15" s="60"/>
    </row>
    <row r="16">
      <c r="A16" s="61" t="s">
        <v>82</v>
      </c>
      <c r="E16" s="61" t="s">
        <v>83</v>
      </c>
    </row>
    <row r="18">
      <c r="A18" s="57" t="s">
        <v>84</v>
      </c>
      <c r="B18" s="58"/>
      <c r="C18" s="58"/>
      <c r="E18" s="62" t="s">
        <v>84</v>
      </c>
      <c r="F18" s="60"/>
      <c r="G18" s="60"/>
    </row>
    <row r="19">
      <c r="A19" s="61" t="s">
        <v>85</v>
      </c>
      <c r="E19" s="61" t="s">
        <v>86</v>
      </c>
    </row>
    <row r="21">
      <c r="A21" s="57" t="s">
        <v>87</v>
      </c>
      <c r="B21" s="58"/>
      <c r="C21" s="58"/>
      <c r="E21" s="62" t="s">
        <v>87</v>
      </c>
      <c r="F21" s="60"/>
      <c r="G21" s="60"/>
    </row>
    <row r="22">
      <c r="A22" s="61" t="s">
        <v>88</v>
      </c>
      <c r="E22" s="61" t="s">
        <v>89</v>
      </c>
    </row>
    <row r="24">
      <c r="A24" s="57" t="s">
        <v>90</v>
      </c>
      <c r="B24" s="58"/>
      <c r="C24" s="58"/>
      <c r="E24" s="62" t="s">
        <v>91</v>
      </c>
      <c r="F24" s="60"/>
      <c r="G24" s="60"/>
    </row>
    <row r="25">
      <c r="A25" s="61" t="s">
        <v>92</v>
      </c>
      <c r="E25" s="61" t="s">
        <v>92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7.13"/>
    <col customWidth="1" min="3" max="3" width="30.5"/>
    <col customWidth="1" min="4" max="4" width="10.75"/>
    <col customWidth="1" min="5" max="5" width="10.38"/>
    <col customWidth="1" min="6" max="6" width="8.25"/>
    <col customWidth="1" min="7" max="7" width="7.88"/>
    <col customWidth="1" min="8" max="8" width="9.38"/>
    <col customWidth="1" min="9" max="9" width="8.25"/>
    <col customWidth="1" min="10" max="10" width="3.75"/>
    <col customWidth="1" min="11" max="11" width="8.63"/>
    <col customWidth="1" min="12" max="12" width="10.5"/>
    <col customWidth="1" min="13" max="13" width="8.38"/>
    <col customWidth="1" min="14" max="14" width="7.5"/>
  </cols>
  <sheetData>
    <row r="1">
      <c r="A1" s="47" t="s">
        <v>93</v>
      </c>
      <c r="B1" s="63"/>
      <c r="C1" s="64"/>
      <c r="D1" s="58"/>
      <c r="F1" s="49" t="s">
        <v>70</v>
      </c>
      <c r="G1" s="58"/>
    </row>
    <row r="2">
      <c r="A2" s="51"/>
      <c r="B2" s="48"/>
      <c r="C2" s="48"/>
      <c r="D2" s="48"/>
    </row>
    <row r="3">
      <c r="A3" s="51" t="s">
        <v>71</v>
      </c>
      <c r="B3" s="48"/>
      <c r="C3" s="48"/>
      <c r="D3" s="48"/>
    </row>
    <row r="4">
      <c r="A4" s="51" t="s">
        <v>72</v>
      </c>
      <c r="B4" s="48"/>
      <c r="C4" s="48"/>
      <c r="D4" s="48"/>
    </row>
    <row r="5">
      <c r="A5" s="52" t="s">
        <v>73</v>
      </c>
      <c r="B5" s="64"/>
      <c r="C5" s="48"/>
      <c r="D5" s="48"/>
    </row>
    <row r="6">
      <c r="A6" s="51" t="s">
        <v>94</v>
      </c>
      <c r="B6" s="48"/>
      <c r="C6" s="48"/>
      <c r="D6" s="48"/>
    </row>
    <row r="7">
      <c r="A7" s="51" t="s">
        <v>95</v>
      </c>
      <c r="B7" s="48"/>
      <c r="C7" s="48"/>
      <c r="D7" s="48"/>
      <c r="F7" s="65"/>
      <c r="G7" s="66"/>
    </row>
    <row r="8">
      <c r="A8" s="51" t="s">
        <v>96</v>
      </c>
      <c r="B8" s="48"/>
      <c r="C8" s="48"/>
      <c r="D8" s="48"/>
      <c r="F8" s="53" t="s">
        <v>97</v>
      </c>
      <c r="G8" s="55"/>
      <c r="H8" s="55"/>
      <c r="I8" s="55"/>
      <c r="K8" s="53" t="s">
        <v>98</v>
      </c>
      <c r="L8" s="55"/>
      <c r="M8" s="55"/>
      <c r="N8" s="55"/>
    </row>
    <row r="9">
      <c r="A9" s="51" t="s">
        <v>99</v>
      </c>
      <c r="B9" s="48"/>
      <c r="C9" s="48"/>
      <c r="D9" s="48"/>
      <c r="F9" s="18" t="s">
        <v>100</v>
      </c>
      <c r="G9" s="18" t="s">
        <v>101</v>
      </c>
      <c r="H9" s="18" t="s">
        <v>102</v>
      </c>
      <c r="I9" s="18" t="s">
        <v>103</v>
      </c>
      <c r="K9" s="18" t="s">
        <v>104</v>
      </c>
      <c r="L9" s="18" t="s">
        <v>105</v>
      </c>
      <c r="M9" s="18" t="s">
        <v>102</v>
      </c>
      <c r="N9" s="18" t="s">
        <v>106</v>
      </c>
    </row>
    <row r="10">
      <c r="A10" s="51"/>
      <c r="B10" s="48"/>
      <c r="C10" s="48"/>
      <c r="D10" s="48"/>
    </row>
    <row r="11">
      <c r="A11" s="67" t="s">
        <v>107</v>
      </c>
      <c r="B11" s="68"/>
      <c r="C11" s="69"/>
      <c r="D11" s="70" t="s">
        <v>108</v>
      </c>
      <c r="F11" s="61" t="s">
        <v>109</v>
      </c>
      <c r="K11" s="61" t="s">
        <v>109</v>
      </c>
    </row>
    <row r="12">
      <c r="A12" s="71" t="s">
        <v>110</v>
      </c>
      <c r="B12" s="68"/>
      <c r="C12" s="69"/>
      <c r="D12" s="72"/>
      <c r="F12" s="61" t="s">
        <v>111</v>
      </c>
      <c r="K12" s="61" t="s">
        <v>111</v>
      </c>
    </row>
    <row r="13">
      <c r="A13" s="73" t="s">
        <v>112</v>
      </c>
      <c r="B13" s="73" t="s">
        <v>113</v>
      </c>
      <c r="C13" s="74" t="s">
        <v>114</v>
      </c>
      <c r="D13" s="75">
        <v>1.0</v>
      </c>
    </row>
    <row r="14">
      <c r="A14" s="73" t="s">
        <v>115</v>
      </c>
      <c r="B14" s="74" t="s">
        <v>116</v>
      </c>
      <c r="C14" s="74" t="s">
        <v>117</v>
      </c>
      <c r="D14" s="76">
        <v>1.0</v>
      </c>
      <c r="F14" s="57" t="s">
        <v>118</v>
      </c>
      <c r="G14" s="58"/>
      <c r="H14" s="58"/>
      <c r="I14" s="58"/>
      <c r="K14" s="57" t="s">
        <v>118</v>
      </c>
      <c r="L14" s="58"/>
      <c r="M14" s="58"/>
      <c r="N14" s="58"/>
    </row>
    <row r="15">
      <c r="A15" s="71" t="s">
        <v>119</v>
      </c>
      <c r="B15" s="68"/>
      <c r="C15" s="69"/>
      <c r="D15" s="72"/>
      <c r="F15" s="77" t="s">
        <v>120</v>
      </c>
      <c r="G15" s="78"/>
      <c r="K15" s="77" t="s">
        <v>121</v>
      </c>
      <c r="L15" s="78"/>
    </row>
    <row r="16">
      <c r="A16" s="73" t="s">
        <v>122</v>
      </c>
      <c r="B16" s="73" t="s">
        <v>123</v>
      </c>
      <c r="C16" s="74" t="s">
        <v>124</v>
      </c>
      <c r="D16" s="75">
        <v>1.0</v>
      </c>
      <c r="F16" s="79" t="s">
        <v>125</v>
      </c>
      <c r="G16" s="78"/>
      <c r="K16" s="79" t="s">
        <v>126</v>
      </c>
      <c r="L16" s="78"/>
    </row>
    <row r="17">
      <c r="A17" s="73" t="s">
        <v>127</v>
      </c>
      <c r="B17" s="73" t="s">
        <v>128</v>
      </c>
      <c r="C17" s="74" t="s">
        <v>129</v>
      </c>
      <c r="D17" s="73">
        <v>0.87</v>
      </c>
    </row>
    <row r="18">
      <c r="A18" s="71" t="s">
        <v>130</v>
      </c>
      <c r="B18" s="68"/>
      <c r="C18" s="69"/>
      <c r="D18" s="72"/>
      <c r="F18" s="57" t="s">
        <v>131</v>
      </c>
      <c r="G18" s="60"/>
      <c r="H18" s="58"/>
      <c r="I18" s="58"/>
      <c r="K18" s="57" t="s">
        <v>131</v>
      </c>
      <c r="L18" s="60"/>
      <c r="M18" s="58"/>
      <c r="N18" s="58"/>
    </row>
    <row r="19">
      <c r="A19" s="73" t="s">
        <v>132</v>
      </c>
      <c r="B19" s="73" t="s">
        <v>133</v>
      </c>
      <c r="C19" s="74" t="s">
        <v>134</v>
      </c>
      <c r="D19" s="76">
        <v>0.86</v>
      </c>
      <c r="F19" s="80" t="s">
        <v>135</v>
      </c>
      <c r="G19" s="66"/>
      <c r="K19" s="80" t="s">
        <v>136</v>
      </c>
      <c r="L19" s="66"/>
    </row>
    <row r="20">
      <c r="A20" s="73" t="s">
        <v>137</v>
      </c>
      <c r="B20" s="74" t="s">
        <v>138</v>
      </c>
      <c r="C20" s="74" t="s">
        <v>139</v>
      </c>
      <c r="D20" s="76">
        <v>1.13</v>
      </c>
      <c r="F20" s="79" t="s">
        <v>140</v>
      </c>
      <c r="G20" s="78"/>
      <c r="K20" s="79" t="s">
        <v>141</v>
      </c>
      <c r="L20" s="78"/>
    </row>
    <row r="21">
      <c r="A21" s="73" t="s">
        <v>142</v>
      </c>
      <c r="B21" s="74" t="s">
        <v>143</v>
      </c>
      <c r="C21" s="74" t="s">
        <v>144</v>
      </c>
      <c r="D21" s="76">
        <v>0.86</v>
      </c>
    </row>
    <row r="22">
      <c r="A22" s="73" t="s">
        <v>145</v>
      </c>
      <c r="B22" s="74" t="s">
        <v>146</v>
      </c>
      <c r="C22" s="74" t="s">
        <v>147</v>
      </c>
      <c r="D22" s="75">
        <v>1.0</v>
      </c>
      <c r="F22" s="81" t="s">
        <v>148</v>
      </c>
      <c r="G22" s="82"/>
      <c r="H22" s="83"/>
      <c r="I22" s="58"/>
      <c r="K22" s="81" t="s">
        <v>148</v>
      </c>
      <c r="L22" s="82"/>
      <c r="M22" s="83"/>
      <c r="N22" s="58"/>
    </row>
    <row r="23">
      <c r="A23" s="71" t="s">
        <v>149</v>
      </c>
      <c r="B23" s="68"/>
      <c r="C23" s="69"/>
      <c r="D23" s="84"/>
      <c r="F23" s="80" t="s">
        <v>150</v>
      </c>
      <c r="G23" s="66"/>
      <c r="H23" s="78"/>
      <c r="K23" s="80" t="s">
        <v>151</v>
      </c>
      <c r="L23" s="66"/>
      <c r="M23" s="78"/>
    </row>
    <row r="24">
      <c r="A24" s="73" t="s">
        <v>152</v>
      </c>
      <c r="B24" s="73" t="s">
        <v>153</v>
      </c>
      <c r="C24" s="74" t="s">
        <v>154</v>
      </c>
      <c r="D24" s="76">
        <v>1.0</v>
      </c>
      <c r="F24" s="79" t="s">
        <v>155</v>
      </c>
      <c r="G24" s="78"/>
      <c r="H24" s="78"/>
      <c r="K24" s="79" t="s">
        <v>156</v>
      </c>
      <c r="L24" s="78"/>
      <c r="M24" s="78"/>
    </row>
    <row r="25">
      <c r="A25" s="73" t="s">
        <v>157</v>
      </c>
      <c r="B25" s="73" t="s">
        <v>158</v>
      </c>
      <c r="C25" s="74" t="s">
        <v>159</v>
      </c>
      <c r="D25" s="76">
        <v>1.1</v>
      </c>
    </row>
  </sheetData>
  <mergeCells count="5">
    <mergeCell ref="A12:C12"/>
    <mergeCell ref="A15:C15"/>
    <mergeCell ref="A18:C18"/>
    <mergeCell ref="A23:C23"/>
    <mergeCell ref="A11:C1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admin;HHHH</dc:creator>
</cp:coreProperties>
</file>