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ón\PROYECTOS\lvh_xoias\"/>
    </mc:Choice>
  </mc:AlternateContent>
  <xr:revisionPtr revIDLastSave="0" documentId="13_ncr:1_{8AD4D108-C858-4727-9298-692D70DBD2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vhXoi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16" i="1"/>
  <c r="G10" i="1"/>
  <c r="G11" i="1"/>
  <c r="G12" i="1"/>
  <c r="F15" i="1"/>
  <c r="E9" i="1"/>
  <c r="F9" i="1" s="1"/>
  <c r="E7" i="1"/>
  <c r="F7" i="1" s="1"/>
  <c r="E8" i="1"/>
  <c r="F8" i="1" s="1"/>
  <c r="F11" i="1"/>
  <c r="E10" i="1"/>
  <c r="F10" i="1" s="1"/>
  <c r="E11" i="1"/>
  <c r="E12" i="1"/>
  <c r="F12" i="1" s="1"/>
  <c r="E13" i="1"/>
  <c r="F13" i="1" s="1"/>
  <c r="E6" i="1"/>
  <c r="F6" i="1" s="1"/>
</calcChain>
</file>

<file path=xl/sharedStrings.xml><?xml version="1.0" encoding="utf-8"?>
<sst xmlns="http://schemas.openxmlformats.org/spreadsheetml/2006/main" count="25" uniqueCount="19">
  <si>
    <t>PAGO</t>
  </si>
  <si>
    <t>ANUAL</t>
  </si>
  <si>
    <t>PVP</t>
  </si>
  <si>
    <t>IVA</t>
  </si>
  <si>
    <t>Módulo TPV Virtual (Redsys)</t>
  </si>
  <si>
    <t>Módulo SEO</t>
  </si>
  <si>
    <t>PAGO ÚNICO</t>
  </si>
  <si>
    <t>Módulo Política de Cookies</t>
  </si>
  <si>
    <t>Pasarela de pago (0,2% sobre el PVP de cada producto)</t>
  </si>
  <si>
    <t>MENSUAL</t>
  </si>
  <si>
    <t>IP Pública fija</t>
  </si>
  <si>
    <t>CONCEPTO</t>
  </si>
  <si>
    <t>Hosting web, correo, BBDD, certificado SSL</t>
  </si>
  <si>
    <t>Tema joyería</t>
  </si>
  <si>
    <t>TOTAL (IVA Inc.)</t>
  </si>
  <si>
    <t>Dominio (copra/renovación)</t>
  </si>
  <si>
    <t>Total</t>
  </si>
  <si>
    <t>A partir del segundo año:</t>
  </si>
  <si>
    <t>Desarrollo, Diseño web, integración y curso de implantación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</si>
</sst>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9" tint="-0.499984740745262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8" fontId="2" fillId="0" borderId="0" xfId="0" applyNumberFormat="1" applyFont="1"/>
    <xf numFmtId="8" fontId="1" fillId="2" borderId="1" xfId="0" applyNumberFormat="1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D2F46-F5EB-4B0B-9D8A-35CA18A39C12}" name="Tabla1" displayName="Tabla1" ref="B5:F15" totalsRowCount="1" headerRowDxfId="4">
  <autoFilter ref="B5:F14" xr:uid="{4F1D2F46-F5EB-4B0B-9D8A-35CA18A39C12}"/>
  <tableColumns count="5">
    <tableColumn id="1" xr3:uid="{2D4A4EDC-E193-43E0-8325-284E42A631AE}" name="CONCEPTO" totalsRowLabel="Total"/>
    <tableColumn id="2" xr3:uid="{82B0F519-DC6E-4FE9-9D8C-F24FD6DD99B4}" name="PAGO"/>
    <tableColumn id="3" xr3:uid="{E08A0E62-9E67-4EBA-A003-4559D27D94A6}" name="PVP" dataDxfId="3" totalsRowDxfId="2"/>
    <tableColumn id="4" xr3:uid="{DEB4EB2F-CE30-4F4A-B34A-D0690ECB11A1}" name="IVA" dataDxfId="1"/>
    <tableColumn id="5" xr3:uid="{4343E6FC-3273-4AD2-8888-F0923D71BCCB}" name="TOTAL (IVA Inc.)" totalsRowFunction="sum" totalsRow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2"/>
  <sheetViews>
    <sheetView tabSelected="1" workbookViewId="0">
      <selection activeCell="B8" sqref="B8"/>
    </sheetView>
  </sheetViews>
  <sheetFormatPr baseColWidth="10" defaultRowHeight="15" x14ac:dyDescent="0.25"/>
  <cols>
    <col min="1" max="1" width="4.85546875" customWidth="1"/>
    <col min="2" max="2" width="50" bestFit="1" customWidth="1"/>
    <col min="3" max="3" width="12.42578125" bestFit="1" customWidth="1"/>
    <col min="4" max="4" width="9.5703125" bestFit="1" customWidth="1"/>
    <col min="5" max="5" width="10.7109375" bestFit="1" customWidth="1"/>
    <col min="6" max="6" width="19.7109375" bestFit="1" customWidth="1"/>
  </cols>
  <sheetData>
    <row r="5" spans="2:7" x14ac:dyDescent="0.25">
      <c r="B5" t="s">
        <v>11</v>
      </c>
      <c r="C5" s="2" t="s">
        <v>0</v>
      </c>
      <c r="D5" s="2" t="s">
        <v>2</v>
      </c>
      <c r="E5" s="2" t="s">
        <v>3</v>
      </c>
      <c r="F5" s="2" t="s">
        <v>14</v>
      </c>
    </row>
    <row r="6" spans="2:7" x14ac:dyDescent="0.25">
      <c r="B6" t="s">
        <v>12</v>
      </c>
      <c r="C6" t="s">
        <v>9</v>
      </c>
      <c r="D6" s="1">
        <v>19.989999999999998</v>
      </c>
      <c r="E6" s="1">
        <f>IFERROR(D6*0.21,"")</f>
        <v>4.1978999999999997</v>
      </c>
      <c r="F6" s="1">
        <f>IF(C6="MENSUAL",12*(D6+E6),D6+E6)</f>
        <v>290.25479999999999</v>
      </c>
    </row>
    <row r="7" spans="2:7" x14ac:dyDescent="0.25">
      <c r="B7" t="s">
        <v>10</v>
      </c>
      <c r="C7" t="s">
        <v>1</v>
      </c>
      <c r="D7" s="1">
        <v>20</v>
      </c>
      <c r="E7" s="1">
        <f>IFERROR(D7*0.21,"")</f>
        <v>4.2</v>
      </c>
      <c r="F7" s="1">
        <f>IF(C7="MENSUAL",12*(D7+E7),D7+E7)</f>
        <v>24.2</v>
      </c>
    </row>
    <row r="8" spans="2:7" x14ac:dyDescent="0.25">
      <c r="B8" t="s">
        <v>15</v>
      </c>
      <c r="C8" t="s">
        <v>1</v>
      </c>
      <c r="D8" s="1">
        <v>11</v>
      </c>
      <c r="E8" s="1">
        <f>IFERROR(D8*0.21,"")</f>
        <v>2.31</v>
      </c>
      <c r="F8" s="1">
        <f>IF(C8="MENSUAL",12*(D8+E8),D8+E8)</f>
        <v>13.31</v>
      </c>
    </row>
    <row r="9" spans="2:7" x14ac:dyDescent="0.25">
      <c r="B9" t="s">
        <v>13</v>
      </c>
      <c r="C9" t="s">
        <v>6</v>
      </c>
      <c r="D9" s="1">
        <v>120</v>
      </c>
      <c r="E9" s="1">
        <f>IFERROR(D9*0.21,"")</f>
        <v>25.2</v>
      </c>
      <c r="F9" s="1">
        <f>IF(C9="MENSUAL",12*(D9+E9),D9+E9)</f>
        <v>145.19999999999999</v>
      </c>
      <c r="G9">
        <f>30*1.21</f>
        <v>36.299999999999997</v>
      </c>
    </row>
    <row r="10" spans="2:7" x14ac:dyDescent="0.25">
      <c r="B10" t="s">
        <v>4</v>
      </c>
      <c r="C10" t="s">
        <v>6</v>
      </c>
      <c r="D10" s="1">
        <v>70</v>
      </c>
      <c r="E10" s="1">
        <f t="shared" ref="E10:E13" si="0">IFERROR(D10*0.21,"")</f>
        <v>14.7</v>
      </c>
      <c r="F10" s="1">
        <f t="shared" ref="F10:F13" si="1">IF(C10="MENSUAL",12*(D10+E10),D10+E10)</f>
        <v>84.7</v>
      </c>
      <c r="G10">
        <f t="shared" ref="G10:G12" si="2">20*1.21</f>
        <v>24.2</v>
      </c>
    </row>
    <row r="11" spans="2:7" x14ac:dyDescent="0.25">
      <c r="B11" t="s">
        <v>5</v>
      </c>
      <c r="C11" t="s">
        <v>6</v>
      </c>
      <c r="D11" s="1">
        <v>200</v>
      </c>
      <c r="E11" s="1">
        <f t="shared" si="0"/>
        <v>42</v>
      </c>
      <c r="F11" s="1">
        <f t="shared" si="1"/>
        <v>242</v>
      </c>
      <c r="G11">
        <f t="shared" si="2"/>
        <v>24.2</v>
      </c>
    </row>
    <row r="12" spans="2:7" x14ac:dyDescent="0.25">
      <c r="B12" t="s">
        <v>7</v>
      </c>
      <c r="C12" t="s">
        <v>6</v>
      </c>
      <c r="D12" s="1">
        <v>70</v>
      </c>
      <c r="E12" s="1">
        <f t="shared" si="0"/>
        <v>14.7</v>
      </c>
      <c r="F12" s="1">
        <f t="shared" si="1"/>
        <v>84.7</v>
      </c>
      <c r="G12">
        <f t="shared" si="2"/>
        <v>24.2</v>
      </c>
    </row>
    <row r="13" spans="2:7" x14ac:dyDescent="0.25">
      <c r="B13" t="s">
        <v>18</v>
      </c>
      <c r="C13" t="s">
        <v>6</v>
      </c>
      <c r="D13" s="1">
        <v>1400</v>
      </c>
      <c r="E13" s="1">
        <f t="shared" si="0"/>
        <v>294</v>
      </c>
      <c r="F13" s="1">
        <f t="shared" si="1"/>
        <v>1694</v>
      </c>
    </row>
    <row r="14" spans="2:7" x14ac:dyDescent="0.25">
      <c r="B14" t="s">
        <v>8</v>
      </c>
      <c r="C14" t="s">
        <v>6</v>
      </c>
      <c r="D14" s="1"/>
      <c r="E14" s="1"/>
      <c r="F14" s="1"/>
    </row>
    <row r="15" spans="2:7" ht="15.75" thickBot="1" x14ac:dyDescent="0.3">
      <c r="B15" t="s">
        <v>16</v>
      </c>
      <c r="D15" s="1"/>
      <c r="F15" s="4">
        <f>SUBTOTAL(109,Tabla1[TOTAL (IVA Inc.)])</f>
        <v>2578.3648000000003</v>
      </c>
    </row>
    <row r="16" spans="2:7" x14ac:dyDescent="0.25">
      <c r="B16" s="3" t="s">
        <v>17</v>
      </c>
      <c r="C16" s="3"/>
      <c r="D16" s="3"/>
      <c r="E16" s="3"/>
      <c r="F16" s="5">
        <f>SUMIF(C6:C14,"&lt;&gt;PAGO ÚNICO",F6:F14)+SUM(G6:G14)</f>
        <v>436.66480000000001</v>
      </c>
    </row>
    <row r="17" spans="4:6" x14ac:dyDescent="0.25">
      <c r="D17" s="1"/>
      <c r="E17" s="1"/>
      <c r="F17" s="1"/>
    </row>
    <row r="18" spans="4:6" x14ac:dyDescent="0.25">
      <c r="D18" s="1"/>
      <c r="E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  <row r="26" spans="4:6" x14ac:dyDescent="0.25">
      <c r="D26" s="1"/>
      <c r="E26" s="1"/>
      <c r="F26" s="1"/>
    </row>
    <row r="27" spans="4:6" x14ac:dyDescent="0.25">
      <c r="D27" s="1"/>
      <c r="E27" s="1"/>
      <c r="F27" s="1"/>
    </row>
    <row r="28" spans="4:6" x14ac:dyDescent="0.25">
      <c r="D28" s="1"/>
      <c r="E28" s="1"/>
      <c r="F28" s="1"/>
    </row>
    <row r="29" spans="4:6" x14ac:dyDescent="0.25">
      <c r="D29" s="1"/>
      <c r="E29" s="1"/>
      <c r="F29" s="1"/>
    </row>
    <row r="30" spans="4:6" x14ac:dyDescent="0.25">
      <c r="D30" s="1"/>
      <c r="E30" s="1"/>
      <c r="F30" s="1"/>
    </row>
    <row r="31" spans="4:6" x14ac:dyDescent="0.25">
      <c r="D31" s="1"/>
      <c r="E31" s="1"/>
      <c r="F31" s="1"/>
    </row>
    <row r="32" spans="4:6" x14ac:dyDescent="0.25">
      <c r="D32" s="1"/>
      <c r="E32" s="1"/>
      <c r="F32" s="1"/>
    </row>
  </sheetData>
  <dataValidations count="1">
    <dataValidation type="list" allowBlank="1" showInputMessage="1" showErrorMessage="1" sqref="C6:C14 C16:C35" xr:uid="{00000000-0002-0000-0000-000000000000}">
      <formula1>"PAGO ÚNICO, MENSUAL, ANUAL"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lvhXoias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Garrido Troche</dc:creator>
  <cp:lastModifiedBy>Juan Garrido Troche</cp:lastModifiedBy>
  <dcterms:created xsi:type="dcterms:W3CDTF">2023-04-27T14:23:22Z</dcterms:created>
  <dcterms:modified xsi:type="dcterms:W3CDTF">2023-06-09T02:41:32Z</dcterms:modified>
</cp:coreProperties>
</file>