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CESI\5 Semestre\Proyecto Integrador\Semana 16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2" i="1" l="1"/>
  <c r="O69" i="1"/>
  <c r="L72" i="1"/>
  <c r="L69" i="1"/>
  <c r="I69" i="1"/>
  <c r="F69" i="1"/>
  <c r="C69" i="1"/>
  <c r="C68" i="1"/>
  <c r="I62" i="1"/>
  <c r="I68" i="1"/>
  <c r="O65" i="1"/>
  <c r="O64" i="1"/>
  <c r="O63" i="1"/>
  <c r="O62" i="1"/>
  <c r="O68" i="1" s="1"/>
  <c r="L65" i="1"/>
  <c r="L64" i="1"/>
  <c r="L63" i="1"/>
  <c r="L62" i="1"/>
  <c r="L68" i="1" s="1"/>
  <c r="I65" i="1"/>
  <c r="I64" i="1"/>
  <c r="I63" i="1"/>
  <c r="F65" i="1"/>
  <c r="F64" i="1"/>
  <c r="F63" i="1"/>
  <c r="F62" i="1"/>
  <c r="F68" i="1" s="1"/>
  <c r="C65" i="1"/>
  <c r="C64" i="1"/>
  <c r="C63" i="1"/>
  <c r="C62" i="1"/>
  <c r="M29" i="1"/>
  <c r="P30" i="1"/>
  <c r="P29" i="1"/>
  <c r="M30" i="1"/>
  <c r="J30" i="1"/>
  <c r="J29" i="1"/>
  <c r="G30" i="1"/>
  <c r="G29" i="1"/>
  <c r="D30" i="1"/>
  <c r="D29" i="1"/>
  <c r="I29" i="1"/>
  <c r="C29" i="1"/>
  <c r="O30" i="1"/>
  <c r="O29" i="1"/>
  <c r="L30" i="1"/>
  <c r="L29" i="1"/>
  <c r="I30" i="1"/>
  <c r="F30" i="1"/>
  <c r="F29" i="1"/>
  <c r="C30" i="1"/>
</calcChain>
</file>

<file path=xl/sharedStrings.xml><?xml version="1.0" encoding="utf-8"?>
<sst xmlns="http://schemas.openxmlformats.org/spreadsheetml/2006/main" count="138" uniqueCount="46">
  <si>
    <t>Resultados experimento Clustering</t>
  </si>
  <si>
    <t>Algoritmo K-Means (Entrada 10)</t>
  </si>
  <si>
    <t>Intento</t>
  </si>
  <si>
    <t>Tiempo (ms)</t>
  </si>
  <si>
    <t>Algoritmo Bisecting (Entrada 10)</t>
  </si>
  <si>
    <t>Algoritmo K-Means (Entrada 100)</t>
  </si>
  <si>
    <t>Algoritmo Bisecting (Entrada 1000)</t>
  </si>
  <si>
    <t>Algoritmo K-Means (Entrada 1000)</t>
  </si>
  <si>
    <t>Algoritmo K-Means (Entrada 2000)</t>
  </si>
  <si>
    <t>Algoritmo Bisecting (Entrada 2000)</t>
  </si>
  <si>
    <t>Algoritmo K-Means (Entrada 4000)</t>
  </si>
  <si>
    <t>Algoritmo Bisecting (Entrada 4000)</t>
  </si>
  <si>
    <t>Algoritmo</t>
  </si>
  <si>
    <t>Media tiempo (ms)</t>
  </si>
  <si>
    <t>K-Means</t>
  </si>
  <si>
    <t>Bisecting</t>
  </si>
  <si>
    <t>Entrada 10 clientes</t>
  </si>
  <si>
    <t>Entrada 100 clientes</t>
  </si>
  <si>
    <t>Entrada 1000 clientes</t>
  </si>
  <si>
    <t>Entrada 2000 clientes</t>
  </si>
  <si>
    <t>Entrada 4000 clientes</t>
  </si>
  <si>
    <t>Varianza</t>
  </si>
  <si>
    <t>Ho: MediaTamañoK = MediaTamañoB</t>
  </si>
  <si>
    <t>Alfa</t>
  </si>
  <si>
    <t>NK</t>
  </si>
  <si>
    <t>NB</t>
  </si>
  <si>
    <t>PromK</t>
  </si>
  <si>
    <t>PromB</t>
  </si>
  <si>
    <t>VarK</t>
  </si>
  <si>
    <t>VarB</t>
  </si>
  <si>
    <t>Zcalculado</t>
  </si>
  <si>
    <t>Rechazo a Ho</t>
  </si>
  <si>
    <t>H1: MediaTamañoK &gt; MediaTamañoB</t>
  </si>
  <si>
    <t>Z(1-alfa)</t>
  </si>
  <si>
    <t>14,79 &gt; 1,65</t>
  </si>
  <si>
    <t>8,13 &gt; 1,65</t>
  </si>
  <si>
    <t>Valor Z</t>
  </si>
  <si>
    <t>No rechazo a Ho</t>
  </si>
  <si>
    <t>1,65 &gt; -295,22</t>
  </si>
  <si>
    <t>H1: MediaTamañoK &lt; MediaTamañoB</t>
  </si>
  <si>
    <t>Z(alfa)</t>
  </si>
  <si>
    <t>Prueba de Hipotesis DM(10)</t>
  </si>
  <si>
    <t>Prueba de Hipotesis DM(100)</t>
  </si>
  <si>
    <t>Prueba de Hipotesis DM(1000)</t>
  </si>
  <si>
    <t>Prueba de Hipotesis DM(2000)</t>
  </si>
  <si>
    <t>Prueba de Hipotesis DM(4000)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</si>
</sst>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54" workbookViewId="0">
      <selection activeCell="L61" sqref="L61"/>
    </sheetView>
  </sheetViews>
  <sheetFormatPr baseColWidth="10" defaultRowHeight="15" x14ac:dyDescent="0.25"/>
  <cols>
    <col min="2" max="2" width="15.140625" customWidth="1"/>
    <col min="3" max="3" width="20.140625" customWidth="1"/>
    <col min="4" max="4" width="12" bestFit="1" customWidth="1"/>
    <col min="5" max="5" width="12.5703125" bestFit="1" customWidth="1"/>
    <col min="6" max="6" width="23.85546875" bestFit="1" customWidth="1"/>
    <col min="8" max="8" width="15.140625" bestFit="1" customWidth="1"/>
    <col min="9" max="9" width="23.85546875" bestFit="1" customWidth="1"/>
    <col min="11" max="11" width="13" customWidth="1"/>
    <col min="12" max="12" width="23.85546875" bestFit="1" customWidth="1"/>
    <col min="14" max="14" width="12.5703125" bestFit="1" customWidth="1"/>
    <col min="15" max="15" width="23.85546875" bestFit="1" customWidth="1"/>
  </cols>
  <sheetData>
    <row r="1" spans="1:15" x14ac:dyDescent="0.25">
      <c r="A1" s="7" t="s">
        <v>0</v>
      </c>
    </row>
    <row r="4" spans="1:15" x14ac:dyDescent="0.25">
      <c r="B4" s="3" t="s">
        <v>1</v>
      </c>
      <c r="C4" s="3"/>
      <c r="E4" s="5" t="s">
        <v>5</v>
      </c>
      <c r="F4" s="6"/>
      <c r="H4" s="3" t="s">
        <v>7</v>
      </c>
      <c r="I4" s="3"/>
      <c r="K4" s="3" t="s">
        <v>8</v>
      </c>
      <c r="L4" s="3"/>
      <c r="N4" s="3" t="s">
        <v>10</v>
      </c>
      <c r="O4" s="3"/>
    </row>
    <row r="5" spans="1:15" x14ac:dyDescent="0.25">
      <c r="B5" s="2" t="s">
        <v>2</v>
      </c>
      <c r="C5" s="2" t="s">
        <v>3</v>
      </c>
      <c r="E5" s="2" t="s">
        <v>2</v>
      </c>
      <c r="F5" s="2" t="s">
        <v>3</v>
      </c>
      <c r="H5" s="2" t="s">
        <v>2</v>
      </c>
      <c r="I5" s="2" t="s">
        <v>3</v>
      </c>
      <c r="K5" s="2" t="s">
        <v>2</v>
      </c>
      <c r="L5" s="2" t="s">
        <v>3</v>
      </c>
      <c r="N5" s="2" t="s">
        <v>2</v>
      </c>
      <c r="O5" s="2" t="s">
        <v>3</v>
      </c>
    </row>
    <row r="6" spans="1:15" x14ac:dyDescent="0.25">
      <c r="B6" s="1">
        <v>1</v>
      </c>
      <c r="C6" s="1">
        <v>14.349600000000001</v>
      </c>
      <c r="E6" s="1">
        <v>1</v>
      </c>
      <c r="F6" s="1">
        <v>13.3711</v>
      </c>
      <c r="H6" s="1">
        <v>1</v>
      </c>
      <c r="I6" s="1">
        <v>1628.6123</v>
      </c>
      <c r="K6" s="1">
        <v>1</v>
      </c>
      <c r="L6" s="1">
        <v>5272.8157000000001</v>
      </c>
      <c r="N6" s="1">
        <v>1</v>
      </c>
      <c r="O6" s="1">
        <v>18186.142400000001</v>
      </c>
    </row>
    <row r="7" spans="1:15" x14ac:dyDescent="0.25">
      <c r="B7" s="1">
        <v>2</v>
      </c>
      <c r="C7" s="1">
        <v>0.2235</v>
      </c>
      <c r="E7" s="1">
        <v>2</v>
      </c>
      <c r="F7" s="1">
        <v>2.1103999999999998</v>
      </c>
      <c r="H7" s="1">
        <v>2</v>
      </c>
      <c r="I7" s="1">
        <v>1544.5017</v>
      </c>
      <c r="K7" s="1">
        <v>2</v>
      </c>
      <c r="L7" s="1">
        <v>5172.0355</v>
      </c>
      <c r="N7" s="1">
        <v>2</v>
      </c>
      <c r="O7" s="1">
        <v>17996.1433</v>
      </c>
    </row>
    <row r="8" spans="1:15" x14ac:dyDescent="0.25">
      <c r="B8" s="1">
        <v>3</v>
      </c>
      <c r="C8" s="1">
        <v>0.21329999999999999</v>
      </c>
      <c r="E8" s="1">
        <v>3</v>
      </c>
      <c r="F8" s="1">
        <v>2.1151</v>
      </c>
      <c r="H8" s="1">
        <v>3</v>
      </c>
      <c r="I8" s="1">
        <v>1548.0398</v>
      </c>
      <c r="K8" s="1">
        <v>3</v>
      </c>
      <c r="L8" s="1">
        <v>5039.7633999999998</v>
      </c>
      <c r="N8" s="1">
        <v>3</v>
      </c>
      <c r="O8" s="1">
        <v>18036.596699999998</v>
      </c>
    </row>
    <row r="9" spans="1:15" x14ac:dyDescent="0.25">
      <c r="B9" s="1">
        <v>4</v>
      </c>
      <c r="C9" s="1">
        <v>0.2094</v>
      </c>
      <c r="E9" s="1">
        <v>4</v>
      </c>
      <c r="F9" s="1">
        <v>3.3077000000000001</v>
      </c>
      <c r="H9" s="1">
        <v>4</v>
      </c>
      <c r="I9" s="1">
        <v>1537.9435000000001</v>
      </c>
      <c r="K9" s="1">
        <v>4</v>
      </c>
      <c r="L9" s="1">
        <v>5048.3815999999997</v>
      </c>
      <c r="N9" s="1">
        <v>4</v>
      </c>
      <c r="O9" s="1">
        <v>18097.9447</v>
      </c>
    </row>
    <row r="10" spans="1:15" x14ac:dyDescent="0.25">
      <c r="B10" s="1">
        <v>5</v>
      </c>
      <c r="C10" s="1">
        <v>0.21540000000000001</v>
      </c>
      <c r="E10" s="1">
        <v>5</v>
      </c>
      <c r="F10" s="1">
        <v>2.0933000000000002</v>
      </c>
      <c r="H10" s="1">
        <v>5</v>
      </c>
      <c r="I10" s="1">
        <v>1541.8517999999999</v>
      </c>
      <c r="K10" s="1">
        <v>5</v>
      </c>
      <c r="L10" s="1">
        <v>5063.634</v>
      </c>
      <c r="N10" s="1">
        <v>5</v>
      </c>
      <c r="O10" s="1">
        <v>18008.402699999999</v>
      </c>
    </row>
    <row r="11" spans="1:15" x14ac:dyDescent="0.25">
      <c r="B11" s="1">
        <v>6</v>
      </c>
      <c r="C11" s="1">
        <v>0.21240000000000001</v>
      </c>
      <c r="E11" s="1">
        <v>6</v>
      </c>
      <c r="F11" s="1">
        <v>2.0594999999999999</v>
      </c>
      <c r="H11" s="1">
        <v>6</v>
      </c>
      <c r="I11" s="1">
        <v>1531.5583999999999</v>
      </c>
      <c r="K11" s="1">
        <v>6</v>
      </c>
      <c r="L11" s="1">
        <v>5071.1441999999997</v>
      </c>
      <c r="N11" s="1">
        <v>6</v>
      </c>
      <c r="O11" s="1">
        <v>17954.4781</v>
      </c>
    </row>
    <row r="12" spans="1:15" x14ac:dyDescent="0.25">
      <c r="B12" s="1">
        <v>7</v>
      </c>
      <c r="C12" s="1">
        <v>0.2077</v>
      </c>
      <c r="E12" s="1">
        <v>7</v>
      </c>
      <c r="F12" s="1">
        <v>1.9719</v>
      </c>
      <c r="H12" s="1">
        <v>7</v>
      </c>
      <c r="I12" s="1">
        <v>1536.8354999999999</v>
      </c>
      <c r="K12" s="1">
        <v>7</v>
      </c>
      <c r="L12" s="1">
        <v>5060.2817999999997</v>
      </c>
      <c r="N12" s="1">
        <v>7</v>
      </c>
      <c r="O12" s="1">
        <v>18122.253100000002</v>
      </c>
    </row>
    <row r="13" spans="1:15" x14ac:dyDescent="0.25">
      <c r="B13" s="1">
        <v>8</v>
      </c>
      <c r="C13" s="1">
        <v>0.2064</v>
      </c>
      <c r="E13" s="1">
        <v>8</v>
      </c>
      <c r="F13" s="1">
        <v>1.9676</v>
      </c>
      <c r="H13" s="1">
        <v>8</v>
      </c>
      <c r="I13" s="1">
        <v>1534.1493</v>
      </c>
      <c r="K13" s="1">
        <v>8</v>
      </c>
      <c r="L13" s="1">
        <v>5064.4411</v>
      </c>
      <c r="N13" s="1">
        <v>8</v>
      </c>
      <c r="O13" s="1">
        <v>18221.256700000002</v>
      </c>
    </row>
    <row r="14" spans="1:15" x14ac:dyDescent="0.25">
      <c r="B14" s="1">
        <v>9</v>
      </c>
      <c r="C14" s="1">
        <v>0.20810000000000001</v>
      </c>
      <c r="E14" s="1">
        <v>9</v>
      </c>
      <c r="F14" s="1">
        <v>1.962</v>
      </c>
      <c r="H14" s="1">
        <v>9</v>
      </c>
      <c r="I14" s="1">
        <v>1536.9445000000001</v>
      </c>
      <c r="K14" s="1">
        <v>9</v>
      </c>
      <c r="L14" s="1">
        <v>5365.5001000000002</v>
      </c>
      <c r="N14" s="1">
        <v>9</v>
      </c>
      <c r="O14" s="1">
        <v>18129.998</v>
      </c>
    </row>
    <row r="15" spans="1:15" x14ac:dyDescent="0.25">
      <c r="B15" s="1">
        <v>10</v>
      </c>
      <c r="C15" s="1">
        <v>0.2064</v>
      </c>
      <c r="E15" s="1">
        <v>10</v>
      </c>
      <c r="F15" s="1">
        <v>2.1158999999999999</v>
      </c>
      <c r="H15" s="1">
        <v>10</v>
      </c>
      <c r="I15" s="1">
        <v>1539.3144</v>
      </c>
      <c r="K15" s="1">
        <v>10</v>
      </c>
      <c r="L15" s="1">
        <v>5237.2683999999999</v>
      </c>
      <c r="N15" s="1">
        <v>10</v>
      </c>
      <c r="O15" s="1">
        <v>18121.160100000001</v>
      </c>
    </row>
    <row r="16" spans="1:15" x14ac:dyDescent="0.25">
      <c r="B16" s="1">
        <v>11</v>
      </c>
      <c r="C16" s="1">
        <v>0.20680000000000001</v>
      </c>
      <c r="E16" s="1">
        <v>11</v>
      </c>
      <c r="F16" s="1">
        <v>2.1676000000000002</v>
      </c>
      <c r="H16" s="1">
        <v>11</v>
      </c>
      <c r="I16" s="1">
        <v>1539.5836999999999</v>
      </c>
      <c r="K16" s="1">
        <v>11</v>
      </c>
      <c r="L16" s="1">
        <v>5173.5796</v>
      </c>
      <c r="N16" s="1">
        <v>11</v>
      </c>
      <c r="O16" s="1">
        <v>18104.1456</v>
      </c>
    </row>
    <row r="17" spans="2:16" x14ac:dyDescent="0.25">
      <c r="B17" s="1">
        <v>12</v>
      </c>
      <c r="C17" s="1">
        <v>0.21029999999999999</v>
      </c>
      <c r="E17" s="1">
        <v>12</v>
      </c>
      <c r="F17" s="1">
        <v>2.0581999999999998</v>
      </c>
      <c r="H17" s="1">
        <v>12</v>
      </c>
      <c r="I17" s="1">
        <v>1538.297</v>
      </c>
      <c r="K17" s="1">
        <v>12</v>
      </c>
      <c r="L17" s="1">
        <v>5210.5418</v>
      </c>
      <c r="N17" s="1">
        <v>12</v>
      </c>
      <c r="O17" s="1">
        <v>18523.619500000001</v>
      </c>
    </row>
    <row r="18" spans="2:16" x14ac:dyDescent="0.25">
      <c r="B18" s="1">
        <v>13</v>
      </c>
      <c r="C18" s="1">
        <v>0.2051</v>
      </c>
      <c r="E18" s="1">
        <v>13</v>
      </c>
      <c r="F18" s="1">
        <v>2.2027000000000001</v>
      </c>
      <c r="H18" s="1">
        <v>13</v>
      </c>
      <c r="I18" s="1">
        <v>1535.6804999999999</v>
      </c>
      <c r="K18" s="1">
        <v>13</v>
      </c>
      <c r="L18" s="1">
        <v>5290.4192000000003</v>
      </c>
      <c r="N18" s="1">
        <v>13</v>
      </c>
      <c r="O18" s="1">
        <v>18061.789100000002</v>
      </c>
    </row>
    <row r="19" spans="2:16" x14ac:dyDescent="0.25">
      <c r="B19" s="1">
        <v>14</v>
      </c>
      <c r="C19" s="1">
        <v>0.2286</v>
      </c>
      <c r="E19" s="1">
        <v>14</v>
      </c>
      <c r="F19" s="1">
        <v>2.0855999999999999</v>
      </c>
      <c r="H19" s="1">
        <v>14</v>
      </c>
      <c r="I19" s="1">
        <v>1535.0636</v>
      </c>
      <c r="K19" s="1">
        <v>14</v>
      </c>
      <c r="L19" s="1">
        <v>5281.4629000000004</v>
      </c>
      <c r="N19" s="1">
        <v>14</v>
      </c>
      <c r="O19" s="1">
        <v>18148.420099999999</v>
      </c>
    </row>
    <row r="20" spans="2:16" x14ac:dyDescent="0.25">
      <c r="B20" s="1">
        <v>15</v>
      </c>
      <c r="C20" s="1">
        <v>0.21579999999999999</v>
      </c>
      <c r="E20" s="1">
        <v>15</v>
      </c>
      <c r="F20" s="1">
        <v>2.0043000000000002</v>
      </c>
      <c r="H20" s="1">
        <v>15</v>
      </c>
      <c r="I20" s="1">
        <v>1543.2082</v>
      </c>
      <c r="K20" s="1">
        <v>15</v>
      </c>
      <c r="L20" s="1">
        <v>5198.5176000000001</v>
      </c>
      <c r="N20" s="1">
        <v>15</v>
      </c>
      <c r="O20" s="1">
        <v>17899.415099999998</v>
      </c>
    </row>
    <row r="21" spans="2:16" x14ac:dyDescent="0.25">
      <c r="B21" s="1">
        <v>16</v>
      </c>
      <c r="C21" s="1">
        <v>0.21029999999999999</v>
      </c>
      <c r="E21" s="1">
        <v>16</v>
      </c>
      <c r="F21" s="1">
        <v>2.0299999999999998</v>
      </c>
      <c r="H21" s="1">
        <v>16</v>
      </c>
      <c r="I21" s="1">
        <v>1534.3506</v>
      </c>
      <c r="K21" s="1">
        <v>16</v>
      </c>
      <c r="L21" s="1">
        <v>5088.1077999999998</v>
      </c>
      <c r="N21" s="1">
        <v>16</v>
      </c>
      <c r="O21" s="1">
        <v>18041.424999999999</v>
      </c>
    </row>
    <row r="22" spans="2:16" x14ac:dyDescent="0.25">
      <c r="B22" s="1">
        <v>17</v>
      </c>
      <c r="C22" s="1">
        <v>0.2056</v>
      </c>
      <c r="E22" s="1">
        <v>17</v>
      </c>
      <c r="F22" s="1">
        <v>2.1292</v>
      </c>
      <c r="H22" s="1">
        <v>17</v>
      </c>
      <c r="I22" s="1">
        <v>1534.8280999999999</v>
      </c>
      <c r="K22" s="1">
        <v>17</v>
      </c>
      <c r="L22" s="1">
        <v>5037.9582</v>
      </c>
      <c r="N22" s="1">
        <v>17</v>
      </c>
      <c r="O22" s="1">
        <v>17973.686300000001</v>
      </c>
    </row>
    <row r="23" spans="2:16" x14ac:dyDescent="0.25">
      <c r="B23" s="1">
        <v>18</v>
      </c>
      <c r="C23" s="1">
        <v>0.221</v>
      </c>
      <c r="E23" s="1">
        <v>18</v>
      </c>
      <c r="F23" s="1">
        <v>2.0924</v>
      </c>
      <c r="H23" s="1">
        <v>18</v>
      </c>
      <c r="I23" s="1">
        <v>1538.2406000000001</v>
      </c>
      <c r="K23" s="1">
        <v>18</v>
      </c>
      <c r="L23" s="1">
        <v>5248.9066000000003</v>
      </c>
      <c r="N23" s="1">
        <v>18</v>
      </c>
      <c r="O23" s="1">
        <v>18010.5674</v>
      </c>
    </row>
    <row r="24" spans="2:16" x14ac:dyDescent="0.25">
      <c r="B24" s="1">
        <v>19</v>
      </c>
      <c r="C24" s="1">
        <v>0.2051</v>
      </c>
      <c r="E24" s="1">
        <v>19</v>
      </c>
      <c r="F24" s="1">
        <v>2.1052</v>
      </c>
      <c r="H24" s="1">
        <v>19</v>
      </c>
      <c r="I24" s="1">
        <v>1543.9549</v>
      </c>
      <c r="K24" s="1">
        <v>19</v>
      </c>
      <c r="L24" s="1">
        <v>5240.6817000000001</v>
      </c>
      <c r="N24" s="1">
        <v>19</v>
      </c>
      <c r="O24" s="1">
        <v>18000.445400000001</v>
      </c>
    </row>
    <row r="25" spans="2:16" x14ac:dyDescent="0.25">
      <c r="B25" s="1">
        <v>20</v>
      </c>
      <c r="C25" s="1">
        <v>0.2167</v>
      </c>
      <c r="E25" s="1">
        <v>20</v>
      </c>
      <c r="F25" s="1">
        <v>2.0632999999999999</v>
      </c>
      <c r="H25" s="1">
        <v>20</v>
      </c>
      <c r="I25" s="1">
        <v>1535.5988</v>
      </c>
      <c r="K25" s="1">
        <v>20</v>
      </c>
      <c r="L25" s="1">
        <v>5184.1559999999999</v>
      </c>
      <c r="N25" s="1">
        <v>20</v>
      </c>
      <c r="O25" s="1">
        <v>17984.861199999999</v>
      </c>
    </row>
    <row r="27" spans="2:16" x14ac:dyDescent="0.25">
      <c r="B27" s="3" t="s">
        <v>16</v>
      </c>
      <c r="C27" s="3"/>
      <c r="D27" s="3"/>
      <c r="E27" s="3" t="s">
        <v>17</v>
      </c>
      <c r="F27" s="3"/>
      <c r="G27" s="3"/>
      <c r="H27" s="3" t="s">
        <v>18</v>
      </c>
      <c r="I27" s="3"/>
      <c r="J27" s="3"/>
      <c r="K27" s="3" t="s">
        <v>19</v>
      </c>
      <c r="L27" s="3"/>
      <c r="M27" s="3"/>
      <c r="N27" s="3" t="s">
        <v>20</v>
      </c>
      <c r="O27" s="3"/>
      <c r="P27" s="3"/>
    </row>
    <row r="28" spans="2:16" x14ac:dyDescent="0.25">
      <c r="B28" s="2" t="s">
        <v>12</v>
      </c>
      <c r="C28" s="2" t="s">
        <v>13</v>
      </c>
      <c r="D28" s="2" t="s">
        <v>21</v>
      </c>
      <c r="E28" s="2" t="s">
        <v>12</v>
      </c>
      <c r="F28" s="2" t="s">
        <v>13</v>
      </c>
      <c r="G28" s="2" t="s">
        <v>21</v>
      </c>
      <c r="H28" s="2" t="s">
        <v>12</v>
      </c>
      <c r="I28" s="2" t="s">
        <v>13</v>
      </c>
      <c r="J28" s="2" t="s">
        <v>21</v>
      </c>
      <c r="K28" s="2" t="s">
        <v>12</v>
      </c>
      <c r="L28" s="2" t="s">
        <v>13</v>
      </c>
      <c r="M28" s="2" t="s">
        <v>21</v>
      </c>
      <c r="N28" s="2" t="s">
        <v>12</v>
      </c>
      <c r="O28" s="2" t="s">
        <v>13</v>
      </c>
      <c r="P28" s="2" t="s">
        <v>21</v>
      </c>
    </row>
    <row r="29" spans="2:16" x14ac:dyDescent="0.25">
      <c r="B29" s="1" t="s">
        <v>14</v>
      </c>
      <c r="C29" s="1">
        <f>AVERAGE(C7:C25)</f>
        <v>0.21199473684210526</v>
      </c>
      <c r="D29" s="1">
        <f>_xlfn.VAR.S(C7:C25)</f>
        <v>4.5051637426900569E-5</v>
      </c>
      <c r="E29" s="1" t="s">
        <v>14</v>
      </c>
      <c r="F29" s="1">
        <f>AVERAGE(F7:F25)</f>
        <v>2.139047368421052</v>
      </c>
      <c r="G29" s="1">
        <f>_xlfn.VAR.S(F7:F25)</f>
        <v>8.4346778187136484E-2</v>
      </c>
      <c r="H29" s="1" t="s">
        <v>14</v>
      </c>
      <c r="I29" s="1">
        <f>AVERAGE(I7:I25)</f>
        <v>1538.418152631579</v>
      </c>
      <c r="J29" s="1">
        <f>_xlfn.VAR.S(I7:I25)</f>
        <v>17.971927300409458</v>
      </c>
      <c r="K29" s="1" t="s">
        <v>14</v>
      </c>
      <c r="L29" s="1">
        <f>AVERAGE(L7:L25)</f>
        <v>5161.9358684210529</v>
      </c>
      <c r="M29" s="1">
        <f>_xlfn.VAR.S(L7:L25)</f>
        <v>10138.435851302311</v>
      </c>
      <c r="N29" s="1" t="s">
        <v>14</v>
      </c>
      <c r="O29" s="1">
        <f>AVERAGE(O7:O25)</f>
        <v>18075.610952631578</v>
      </c>
      <c r="P29" s="1">
        <f>_xlfn.VAR.S(O7:O25)</f>
        <v>17982.41205858496</v>
      </c>
    </row>
    <row r="30" spans="2:16" x14ac:dyDescent="0.25">
      <c r="B30" s="1" t="s">
        <v>15</v>
      </c>
      <c r="C30" s="1">
        <f>AVERAGE(C36:C54)</f>
        <v>0.17305263157894737</v>
      </c>
      <c r="D30" s="1">
        <f>_xlfn.VAR.S(C36:C53)</f>
        <v>8.6580653594771324E-5</v>
      </c>
      <c r="E30" s="1" t="s">
        <v>15</v>
      </c>
      <c r="F30" s="1">
        <f>AVERAGE(F36:F54)</f>
        <v>1.2409842105263158</v>
      </c>
      <c r="G30" s="1">
        <f>_xlfn.VAR.S(F36:F53)</f>
        <v>0.14698503045751612</v>
      </c>
      <c r="H30" s="1" t="s">
        <v>15</v>
      </c>
      <c r="I30" s="1">
        <f>AVERAGE(I36:I54)</f>
        <v>2212.2146947368419</v>
      </c>
      <c r="J30" s="1">
        <f>_xlfn.VAR.S(I36:I53)</f>
        <v>80.998306512941667</v>
      </c>
      <c r="K30" s="1" t="s">
        <v>15</v>
      </c>
      <c r="L30" s="1">
        <f>AVERAGE(L36:L54)</f>
        <v>8482.6199894736856</v>
      </c>
      <c r="M30" s="1">
        <f>_xlfn.VAR.S(L36:L53)</f>
        <v>10274.497574196213</v>
      </c>
      <c r="N30" s="1" t="s">
        <v>15</v>
      </c>
      <c r="O30" s="1">
        <f>AVERAGE(O36:O54)</f>
        <v>33570.334705263165</v>
      </c>
      <c r="P30" s="1">
        <f>_xlfn.VAR.S(O36:O53)</f>
        <v>145176.50673658174</v>
      </c>
    </row>
    <row r="33" spans="2:15" x14ac:dyDescent="0.25">
      <c r="B33" s="3" t="s">
        <v>4</v>
      </c>
      <c r="C33" s="3"/>
      <c r="E33" s="3" t="s">
        <v>4</v>
      </c>
      <c r="F33" s="3"/>
      <c r="H33" s="3" t="s">
        <v>6</v>
      </c>
      <c r="I33" s="3"/>
      <c r="K33" s="3" t="s">
        <v>9</v>
      </c>
      <c r="L33" s="3"/>
      <c r="N33" s="3" t="s">
        <v>11</v>
      </c>
      <c r="O33" s="3"/>
    </row>
    <row r="34" spans="2:15" x14ac:dyDescent="0.25">
      <c r="B34" s="2" t="s">
        <v>2</v>
      </c>
      <c r="C34" s="2" t="s">
        <v>3</v>
      </c>
      <c r="E34" s="2" t="s">
        <v>2</v>
      </c>
      <c r="F34" s="2" t="s">
        <v>3</v>
      </c>
      <c r="H34" s="2" t="s">
        <v>2</v>
      </c>
      <c r="I34" s="2" t="s">
        <v>3</v>
      </c>
      <c r="K34" s="2" t="s">
        <v>2</v>
      </c>
      <c r="L34" s="2" t="s">
        <v>3</v>
      </c>
      <c r="N34" s="2" t="s">
        <v>2</v>
      </c>
      <c r="O34" s="2" t="s">
        <v>3</v>
      </c>
    </row>
    <row r="35" spans="2:15" x14ac:dyDescent="0.25">
      <c r="B35" s="1">
        <v>1</v>
      </c>
      <c r="C35" s="1">
        <v>18.079699999999999</v>
      </c>
      <c r="E35" s="1">
        <v>1</v>
      </c>
      <c r="F35" s="1">
        <v>17.9087</v>
      </c>
      <c r="H35" s="1">
        <v>1</v>
      </c>
      <c r="I35" s="1">
        <v>2322.2557000000002</v>
      </c>
      <c r="K35" s="1">
        <v>1</v>
      </c>
      <c r="L35" s="1">
        <v>8928.2504000000008</v>
      </c>
      <c r="N35" s="1">
        <v>1</v>
      </c>
      <c r="O35" s="1">
        <v>33503.0677</v>
      </c>
    </row>
    <row r="36" spans="2:15" x14ac:dyDescent="0.25">
      <c r="B36" s="1">
        <v>2</v>
      </c>
      <c r="C36" s="1">
        <v>0.20300000000000001</v>
      </c>
      <c r="E36" s="1">
        <v>2</v>
      </c>
      <c r="F36" s="1">
        <v>1.1071</v>
      </c>
      <c r="H36" s="1">
        <v>2</v>
      </c>
      <c r="I36" s="1">
        <v>2223.701</v>
      </c>
      <c r="K36" s="1">
        <v>2</v>
      </c>
      <c r="L36" s="1">
        <v>8673.6831999999995</v>
      </c>
      <c r="N36" s="1">
        <v>2</v>
      </c>
      <c r="O36" s="1">
        <v>33338.075499999999</v>
      </c>
    </row>
    <row r="37" spans="2:15" x14ac:dyDescent="0.25">
      <c r="B37" s="1">
        <v>3</v>
      </c>
      <c r="C37" s="1">
        <v>0.18970000000000001</v>
      </c>
      <c r="E37" s="1">
        <v>3</v>
      </c>
      <c r="F37" s="1">
        <v>1.0323</v>
      </c>
      <c r="H37" s="1">
        <v>3</v>
      </c>
      <c r="I37" s="1">
        <v>2221.9573</v>
      </c>
      <c r="K37" s="1">
        <v>3</v>
      </c>
      <c r="L37" s="1">
        <v>8523.5740999999998</v>
      </c>
      <c r="N37" s="1">
        <v>3</v>
      </c>
      <c r="O37" s="1">
        <v>33484.6584</v>
      </c>
    </row>
    <row r="38" spans="2:15" x14ac:dyDescent="0.25">
      <c r="B38" s="1">
        <v>4</v>
      </c>
      <c r="C38" s="1">
        <v>0.16789999999999999</v>
      </c>
      <c r="E38" s="1">
        <v>4</v>
      </c>
      <c r="F38" s="1">
        <v>1.155</v>
      </c>
      <c r="H38" s="1">
        <v>4</v>
      </c>
      <c r="I38" s="1">
        <v>2222.8589000000002</v>
      </c>
      <c r="K38" s="1">
        <v>4</v>
      </c>
      <c r="L38" s="1">
        <v>8496.0769</v>
      </c>
      <c r="N38" s="1">
        <v>4</v>
      </c>
      <c r="O38" s="1">
        <v>33631.6944</v>
      </c>
    </row>
    <row r="39" spans="2:15" x14ac:dyDescent="0.25">
      <c r="B39" s="1">
        <v>5</v>
      </c>
      <c r="C39" s="1">
        <v>0.16669999999999999</v>
      </c>
      <c r="E39" s="1">
        <v>5</v>
      </c>
      <c r="F39" s="1">
        <v>2.7033</v>
      </c>
      <c r="H39" s="1">
        <v>5</v>
      </c>
      <c r="I39" s="1">
        <v>2216.5459999999998</v>
      </c>
      <c r="K39" s="1">
        <v>5</v>
      </c>
      <c r="L39" s="1">
        <v>8529.5241000000005</v>
      </c>
      <c r="N39" s="1">
        <v>5</v>
      </c>
      <c r="O39" s="1">
        <v>33250.674599999998</v>
      </c>
    </row>
    <row r="40" spans="2:15" x14ac:dyDescent="0.25">
      <c r="B40" s="1">
        <v>6</v>
      </c>
      <c r="C40" s="1">
        <v>0.16969999999999999</v>
      </c>
      <c r="E40" s="1">
        <v>6</v>
      </c>
      <c r="F40" s="1">
        <v>1.3567</v>
      </c>
      <c r="H40" s="1">
        <v>6</v>
      </c>
      <c r="I40" s="1">
        <v>2202.3584000000001</v>
      </c>
      <c r="K40" s="1">
        <v>6</v>
      </c>
      <c r="L40" s="1">
        <v>8605.9004999999997</v>
      </c>
      <c r="N40" s="1">
        <v>6</v>
      </c>
      <c r="O40" s="1">
        <v>33239.661800000002</v>
      </c>
    </row>
    <row r="41" spans="2:15" x14ac:dyDescent="0.25">
      <c r="B41" s="1">
        <v>7</v>
      </c>
      <c r="C41" s="1">
        <v>0.17480000000000001</v>
      </c>
      <c r="E41" s="1">
        <v>7</v>
      </c>
      <c r="F41" s="1">
        <v>1.0507</v>
      </c>
      <c r="H41" s="1">
        <v>7</v>
      </c>
      <c r="I41" s="1">
        <v>2199.5900999999999</v>
      </c>
      <c r="K41" s="1">
        <v>7</v>
      </c>
      <c r="L41" s="1">
        <v>8665.0501000000004</v>
      </c>
      <c r="N41" s="1">
        <v>7</v>
      </c>
      <c r="O41" s="1">
        <v>33502.616699999999</v>
      </c>
    </row>
    <row r="42" spans="2:15" x14ac:dyDescent="0.25">
      <c r="B42" s="1">
        <v>8</v>
      </c>
      <c r="C42" s="1">
        <v>0.17180000000000001</v>
      </c>
      <c r="D42" s="4"/>
      <c r="E42" s="1">
        <v>8</v>
      </c>
      <c r="F42" s="1">
        <v>1.3161</v>
      </c>
      <c r="H42" s="1">
        <v>8</v>
      </c>
      <c r="I42" s="1">
        <v>2210.7469999999998</v>
      </c>
      <c r="K42" s="1">
        <v>8</v>
      </c>
      <c r="L42" s="1">
        <v>8566.5483000000004</v>
      </c>
      <c r="N42" s="1">
        <v>8</v>
      </c>
      <c r="O42" s="1">
        <v>33207.010900000001</v>
      </c>
    </row>
    <row r="43" spans="2:15" x14ac:dyDescent="0.25">
      <c r="B43" s="1">
        <v>9</v>
      </c>
      <c r="C43" s="1">
        <v>0.16669999999999999</v>
      </c>
      <c r="E43" s="1">
        <v>9</v>
      </c>
      <c r="F43" s="1">
        <v>1.1704000000000001</v>
      </c>
      <c r="H43" s="1">
        <v>9</v>
      </c>
      <c r="I43" s="1">
        <v>2231.7707</v>
      </c>
      <c r="K43" s="1">
        <v>9</v>
      </c>
      <c r="L43" s="1">
        <v>8430.3076000000001</v>
      </c>
      <c r="N43" s="1">
        <v>9</v>
      </c>
      <c r="O43" s="1">
        <v>33331.803200000002</v>
      </c>
    </row>
    <row r="44" spans="2:15" x14ac:dyDescent="0.25">
      <c r="B44" s="1">
        <v>10</v>
      </c>
      <c r="C44" s="1">
        <v>0.1769</v>
      </c>
      <c r="E44" s="1">
        <v>10</v>
      </c>
      <c r="F44" s="1">
        <v>1.0374000000000001</v>
      </c>
      <c r="H44" s="1">
        <v>10</v>
      </c>
      <c r="I44" s="1">
        <v>2208.6387</v>
      </c>
      <c r="K44" s="1">
        <v>10</v>
      </c>
      <c r="L44" s="1">
        <v>8362.4753000000001</v>
      </c>
      <c r="N44" s="1">
        <v>10</v>
      </c>
      <c r="O44" s="1">
        <v>33488.2209</v>
      </c>
    </row>
    <row r="45" spans="2:15" x14ac:dyDescent="0.25">
      <c r="B45" s="1">
        <v>11</v>
      </c>
      <c r="C45" s="1">
        <v>0.1739</v>
      </c>
      <c r="E45" s="1">
        <v>11</v>
      </c>
      <c r="F45" s="1">
        <v>1.1434</v>
      </c>
      <c r="H45" s="1">
        <v>11</v>
      </c>
      <c r="I45" s="1">
        <v>2212.7890000000002</v>
      </c>
      <c r="K45" s="1">
        <v>11</v>
      </c>
      <c r="L45" s="1">
        <v>8380.4230000000007</v>
      </c>
      <c r="N45" s="1">
        <v>11</v>
      </c>
      <c r="O45" s="1">
        <v>33601.888299999999</v>
      </c>
    </row>
    <row r="46" spans="2:15" x14ac:dyDescent="0.25">
      <c r="B46" s="1">
        <v>12</v>
      </c>
      <c r="C46" s="1">
        <v>0.17649999999999999</v>
      </c>
      <c r="E46" s="1">
        <v>12</v>
      </c>
      <c r="F46" s="1">
        <v>1.3862000000000001</v>
      </c>
      <c r="H46" s="1">
        <v>12</v>
      </c>
      <c r="I46" s="1">
        <v>2204.1797999999999</v>
      </c>
      <c r="K46" s="1">
        <v>12</v>
      </c>
      <c r="L46" s="1">
        <v>8432.3922999999995</v>
      </c>
      <c r="N46" s="1">
        <v>12</v>
      </c>
      <c r="O46" s="1">
        <v>34959.559800000003</v>
      </c>
    </row>
    <row r="47" spans="2:15" x14ac:dyDescent="0.25">
      <c r="B47" s="1">
        <v>13</v>
      </c>
      <c r="C47" s="1">
        <v>0.1714</v>
      </c>
      <c r="E47" s="1">
        <v>13</v>
      </c>
      <c r="F47" s="1">
        <v>1.1426000000000001</v>
      </c>
      <c r="H47" s="1">
        <v>13</v>
      </c>
      <c r="I47" s="1">
        <v>2216.0466999999999</v>
      </c>
      <c r="K47" s="1">
        <v>13</v>
      </c>
      <c r="L47" s="1">
        <v>8484.0987999999998</v>
      </c>
      <c r="N47" s="1">
        <v>13</v>
      </c>
      <c r="O47" s="1">
        <v>33547.160900000003</v>
      </c>
    </row>
    <row r="48" spans="2:15" x14ac:dyDescent="0.25">
      <c r="B48" s="1">
        <v>14</v>
      </c>
      <c r="C48" s="1">
        <v>0.1739</v>
      </c>
      <c r="E48" s="1">
        <v>14</v>
      </c>
      <c r="F48" s="1">
        <v>1.0434000000000001</v>
      </c>
      <c r="H48" s="1">
        <v>14</v>
      </c>
      <c r="I48" s="1">
        <v>2208.0839000000001</v>
      </c>
      <c r="K48" s="1">
        <v>14</v>
      </c>
      <c r="L48" s="1">
        <v>8457.1491000000005</v>
      </c>
      <c r="N48" s="1">
        <v>14</v>
      </c>
      <c r="O48" s="1">
        <v>33635.571900000003</v>
      </c>
    </row>
    <row r="49" spans="2:15" x14ac:dyDescent="0.25">
      <c r="B49" s="1">
        <v>15</v>
      </c>
      <c r="C49" s="1">
        <v>0.16880000000000001</v>
      </c>
      <c r="E49" s="1">
        <v>15</v>
      </c>
      <c r="F49" s="1">
        <v>1.1617999999999999</v>
      </c>
      <c r="H49" s="1">
        <v>15</v>
      </c>
      <c r="I49" s="1">
        <v>2204.8483999999999</v>
      </c>
      <c r="K49" s="1">
        <v>15</v>
      </c>
      <c r="L49" s="1">
        <v>8408.8644999999997</v>
      </c>
      <c r="N49" s="1">
        <v>15</v>
      </c>
      <c r="O49" s="1">
        <v>33633.352500000001</v>
      </c>
    </row>
    <row r="50" spans="2:15" x14ac:dyDescent="0.25">
      <c r="B50" s="1">
        <v>16</v>
      </c>
      <c r="C50" s="1">
        <v>0.1701</v>
      </c>
      <c r="E50" s="1">
        <v>16</v>
      </c>
      <c r="F50" s="1">
        <v>1.4182999999999999</v>
      </c>
      <c r="H50" s="1">
        <v>16</v>
      </c>
      <c r="I50" s="1">
        <v>2204.9557</v>
      </c>
      <c r="K50" s="1">
        <v>16</v>
      </c>
      <c r="L50" s="1">
        <v>8567.6955999999991</v>
      </c>
      <c r="N50" s="1">
        <v>16</v>
      </c>
      <c r="O50" s="1">
        <v>33530.825700000001</v>
      </c>
    </row>
    <row r="51" spans="2:15" x14ac:dyDescent="0.25">
      <c r="B51" s="1">
        <v>17</v>
      </c>
      <c r="C51" s="1">
        <v>0.16919999999999999</v>
      </c>
      <c r="E51" s="1">
        <v>17</v>
      </c>
      <c r="F51" s="1">
        <v>1.2224999999999999</v>
      </c>
      <c r="H51" s="1">
        <v>17</v>
      </c>
      <c r="I51" s="1">
        <v>2208.3634000000002</v>
      </c>
      <c r="K51" s="1">
        <v>17</v>
      </c>
      <c r="L51" s="1">
        <v>8385.4855000000007</v>
      </c>
      <c r="N51" s="1">
        <v>17</v>
      </c>
      <c r="O51" s="1">
        <v>33748.514799999997</v>
      </c>
    </row>
    <row r="52" spans="2:15" x14ac:dyDescent="0.25">
      <c r="B52" s="1">
        <v>18</v>
      </c>
      <c r="C52" s="1">
        <v>0.16619999999999999</v>
      </c>
      <c r="E52" s="1">
        <v>18</v>
      </c>
      <c r="F52" s="1">
        <v>1.0588</v>
      </c>
      <c r="H52" s="1">
        <v>18</v>
      </c>
      <c r="I52" s="1">
        <v>2220.0255999999999</v>
      </c>
      <c r="K52" s="1">
        <v>18</v>
      </c>
      <c r="L52" s="1">
        <v>8371.7487999999994</v>
      </c>
      <c r="N52" s="1">
        <v>18</v>
      </c>
      <c r="O52" s="1">
        <v>33587.873399999997</v>
      </c>
    </row>
    <row r="53" spans="2:15" x14ac:dyDescent="0.25">
      <c r="B53" s="1">
        <v>19</v>
      </c>
      <c r="C53" s="1">
        <v>0.16539999999999999</v>
      </c>
      <c r="E53" s="1">
        <v>19</v>
      </c>
      <c r="F53" s="1">
        <v>1.0369999999999999</v>
      </c>
      <c r="H53" s="1">
        <v>19</v>
      </c>
      <c r="I53" s="1">
        <v>2203.0093999999999</v>
      </c>
      <c r="K53" s="1">
        <v>19</v>
      </c>
      <c r="L53" s="1">
        <v>8366.8214000000007</v>
      </c>
      <c r="N53" s="1">
        <v>19</v>
      </c>
      <c r="O53" s="1">
        <v>33709.398099999999</v>
      </c>
    </row>
    <row r="54" spans="2:15" x14ac:dyDescent="0.25">
      <c r="B54" s="1">
        <v>20</v>
      </c>
      <c r="C54" s="1">
        <v>0.16539999999999999</v>
      </c>
      <c r="E54" s="1">
        <v>20</v>
      </c>
      <c r="F54" s="1">
        <v>1.0357000000000001</v>
      </c>
      <c r="H54" s="1">
        <v>20</v>
      </c>
      <c r="I54" s="1">
        <v>2211.6091999999999</v>
      </c>
      <c r="K54" s="1">
        <v>20</v>
      </c>
      <c r="L54" s="1">
        <v>8461.9606999999996</v>
      </c>
      <c r="N54" s="1">
        <v>20</v>
      </c>
      <c r="O54" s="1">
        <v>33407.797599999998</v>
      </c>
    </row>
    <row r="56" spans="2:15" x14ac:dyDescent="0.25">
      <c r="B56" s="3" t="s">
        <v>41</v>
      </c>
      <c r="C56" s="3"/>
      <c r="E56" s="3" t="s">
        <v>42</v>
      </c>
      <c r="F56" s="3"/>
      <c r="H56" s="3" t="s">
        <v>43</v>
      </c>
      <c r="I56" s="3"/>
      <c r="K56" s="3" t="s">
        <v>44</v>
      </c>
      <c r="L56" s="3"/>
      <c r="N56" s="3" t="s">
        <v>45</v>
      </c>
      <c r="O56" s="3"/>
    </row>
    <row r="57" spans="2:15" x14ac:dyDescent="0.25">
      <c r="B57" s="8" t="s">
        <v>22</v>
      </c>
      <c r="C57" s="8"/>
      <c r="E57" s="8" t="s">
        <v>22</v>
      </c>
      <c r="F57" s="8"/>
      <c r="H57" s="8" t="s">
        <v>22</v>
      </c>
      <c r="I57" s="8"/>
      <c r="K57" s="8" t="s">
        <v>22</v>
      </c>
      <c r="L57" s="8"/>
      <c r="N57" s="8" t="s">
        <v>22</v>
      </c>
      <c r="O57" s="8"/>
    </row>
    <row r="58" spans="2:15" x14ac:dyDescent="0.25">
      <c r="B58" s="8" t="s">
        <v>32</v>
      </c>
      <c r="C58" s="8"/>
      <c r="E58" s="8" t="s">
        <v>32</v>
      </c>
      <c r="F58" s="8"/>
      <c r="H58" s="8" t="s">
        <v>32</v>
      </c>
      <c r="I58" s="8"/>
      <c r="K58" s="8" t="s">
        <v>39</v>
      </c>
      <c r="L58" s="8"/>
      <c r="N58" s="8" t="s">
        <v>39</v>
      </c>
      <c r="O58" s="8"/>
    </row>
    <row r="59" spans="2:15" x14ac:dyDescent="0.25">
      <c r="B59" s="1" t="s">
        <v>23</v>
      </c>
      <c r="C59" s="1">
        <v>0.05</v>
      </c>
      <c r="E59" s="1" t="s">
        <v>23</v>
      </c>
      <c r="F59" s="1">
        <v>0.05</v>
      </c>
      <c r="H59" s="1" t="s">
        <v>23</v>
      </c>
      <c r="I59" s="1">
        <v>0.05</v>
      </c>
      <c r="K59" s="1" t="s">
        <v>23</v>
      </c>
      <c r="L59" s="1">
        <v>0.05</v>
      </c>
      <c r="N59" s="1" t="s">
        <v>23</v>
      </c>
      <c r="O59" s="1">
        <v>0.05</v>
      </c>
    </row>
    <row r="60" spans="2:15" x14ac:dyDescent="0.25">
      <c r="B60" s="1" t="s">
        <v>24</v>
      </c>
      <c r="C60" s="1">
        <v>19</v>
      </c>
      <c r="E60" s="1" t="s">
        <v>24</v>
      </c>
      <c r="F60" s="1">
        <v>19</v>
      </c>
      <c r="H60" s="1" t="s">
        <v>24</v>
      </c>
      <c r="I60" s="1">
        <v>19</v>
      </c>
      <c r="K60" s="1" t="s">
        <v>24</v>
      </c>
      <c r="L60" s="1">
        <v>19</v>
      </c>
      <c r="N60" s="1" t="s">
        <v>24</v>
      </c>
      <c r="O60" s="1">
        <v>19</v>
      </c>
    </row>
    <row r="61" spans="2:15" x14ac:dyDescent="0.25">
      <c r="B61" s="1" t="s">
        <v>25</v>
      </c>
      <c r="C61" s="1">
        <v>19</v>
      </c>
      <c r="E61" s="1" t="s">
        <v>25</v>
      </c>
      <c r="F61" s="1">
        <v>19</v>
      </c>
      <c r="H61" s="1" t="s">
        <v>25</v>
      </c>
      <c r="I61" s="1">
        <v>19</v>
      </c>
      <c r="K61" s="1" t="s">
        <v>25</v>
      </c>
      <c r="L61" s="1">
        <v>19</v>
      </c>
      <c r="N61" s="1" t="s">
        <v>25</v>
      </c>
      <c r="O61" s="1">
        <v>19</v>
      </c>
    </row>
    <row r="62" spans="2:15" x14ac:dyDescent="0.25">
      <c r="B62" s="1" t="s">
        <v>26</v>
      </c>
      <c r="C62" s="1">
        <f>C29</f>
        <v>0.21199473684210526</v>
      </c>
      <c r="E62" s="1" t="s">
        <v>26</v>
      </c>
      <c r="F62" s="1">
        <f>F29</f>
        <v>2.139047368421052</v>
      </c>
      <c r="H62" s="1" t="s">
        <v>26</v>
      </c>
      <c r="I62" s="1">
        <f>I29</f>
        <v>1538.418152631579</v>
      </c>
      <c r="K62" s="1" t="s">
        <v>26</v>
      </c>
      <c r="L62" s="1">
        <f>L29</f>
        <v>5161.9358684210529</v>
      </c>
      <c r="N62" s="1" t="s">
        <v>26</v>
      </c>
      <c r="O62" s="1">
        <f>O29</f>
        <v>18075.610952631578</v>
      </c>
    </row>
    <row r="63" spans="2:15" x14ac:dyDescent="0.25">
      <c r="B63" s="1" t="s">
        <v>27</v>
      </c>
      <c r="C63" s="1">
        <f>C30</f>
        <v>0.17305263157894737</v>
      </c>
      <c r="E63" s="1" t="s">
        <v>27</v>
      </c>
      <c r="F63" s="1">
        <f>F30</f>
        <v>1.2409842105263158</v>
      </c>
      <c r="H63" s="1" t="s">
        <v>27</v>
      </c>
      <c r="I63" s="1">
        <f>I30</f>
        <v>2212.2146947368419</v>
      </c>
      <c r="K63" s="1" t="s">
        <v>27</v>
      </c>
      <c r="L63" s="1">
        <f>L30</f>
        <v>8482.6199894736856</v>
      </c>
      <c r="N63" s="1" t="s">
        <v>27</v>
      </c>
      <c r="O63" s="1">
        <f>O30</f>
        <v>33570.334705263165</v>
      </c>
    </row>
    <row r="64" spans="2:15" x14ac:dyDescent="0.25">
      <c r="B64" s="1" t="s">
        <v>28</v>
      </c>
      <c r="C64" s="1">
        <f>D29</f>
        <v>4.5051637426900569E-5</v>
      </c>
      <c r="E64" s="1" t="s">
        <v>28</v>
      </c>
      <c r="F64" s="1">
        <f>G29</f>
        <v>8.4346778187136484E-2</v>
      </c>
      <c r="H64" s="1" t="s">
        <v>28</v>
      </c>
      <c r="I64" s="1">
        <f>J29</f>
        <v>17.971927300409458</v>
      </c>
      <c r="K64" s="1" t="s">
        <v>28</v>
      </c>
      <c r="L64" s="1">
        <f>M29</f>
        <v>10138.435851302311</v>
      </c>
      <c r="N64" s="1" t="s">
        <v>28</v>
      </c>
      <c r="O64" s="1">
        <f>P29</f>
        <v>17982.41205858496</v>
      </c>
    </row>
    <row r="65" spans="2:15" x14ac:dyDescent="0.25">
      <c r="B65" s="1" t="s">
        <v>29</v>
      </c>
      <c r="C65" s="1">
        <f>D30</f>
        <v>8.6580653594771324E-5</v>
      </c>
      <c r="E65" s="1" t="s">
        <v>29</v>
      </c>
      <c r="F65" s="1">
        <f>G30</f>
        <v>0.14698503045751612</v>
      </c>
      <c r="H65" s="1" t="s">
        <v>29</v>
      </c>
      <c r="I65" s="1">
        <f>J30</f>
        <v>80.998306512941667</v>
      </c>
      <c r="K65" s="1" t="s">
        <v>29</v>
      </c>
      <c r="L65" s="1">
        <f>M30</f>
        <v>10274.497574196213</v>
      </c>
      <c r="N65" s="1" t="s">
        <v>29</v>
      </c>
      <c r="O65" s="1">
        <f>P30</f>
        <v>145176.50673658174</v>
      </c>
    </row>
    <row r="66" spans="2:15" x14ac:dyDescent="0.25">
      <c r="B66" s="1"/>
      <c r="C66" s="1"/>
      <c r="E66" s="1"/>
      <c r="F66" s="1"/>
      <c r="H66" s="1"/>
      <c r="I66" s="1"/>
      <c r="K66" s="1"/>
      <c r="L66" s="1"/>
      <c r="N66" s="1"/>
      <c r="O66" s="1"/>
    </row>
    <row r="67" spans="2:15" x14ac:dyDescent="0.25">
      <c r="B67" s="1"/>
      <c r="C67" s="1"/>
      <c r="E67" s="1"/>
      <c r="F67" s="1"/>
      <c r="H67" s="1"/>
      <c r="I67" s="1"/>
      <c r="K67" s="1"/>
      <c r="L67" s="1"/>
      <c r="N67" s="1"/>
      <c r="O67" s="1"/>
    </row>
    <row r="68" spans="2:15" x14ac:dyDescent="0.25">
      <c r="B68" s="1" t="s">
        <v>30</v>
      </c>
      <c r="C68" s="1">
        <f>(C62-C63)/(SQRT((C64/C60)+(C65/C61)))</f>
        <v>14.795001270112419</v>
      </c>
      <c r="E68" s="1" t="s">
        <v>30</v>
      </c>
      <c r="F68" s="1">
        <f>(F62-F63)/(SQRT((F64/F60)+(F65/F61)))</f>
        <v>8.1389054647272836</v>
      </c>
      <c r="H68" s="1" t="s">
        <v>30</v>
      </c>
      <c r="I68" s="1">
        <f>(I62-I63)/(SQRT((I64/I60)+(I65/I61)))</f>
        <v>-295.22510124399008</v>
      </c>
      <c r="K68" s="1" t="s">
        <v>30</v>
      </c>
      <c r="L68" s="1">
        <f>(L62-L63)/(SQRT((L64/L60)+(L65/L61)))</f>
        <v>-101.30984626860554</v>
      </c>
      <c r="N68" s="1" t="s">
        <v>30</v>
      </c>
      <c r="O68" s="1">
        <f>(O62-O63)/(SQRT((O64/O60)+(O65/O61)))</f>
        <v>-167.20729801387634</v>
      </c>
    </row>
    <row r="69" spans="2:15" x14ac:dyDescent="0.25">
      <c r="B69" s="1" t="s">
        <v>33</v>
      </c>
      <c r="C69" s="1">
        <f>1-C59</f>
        <v>0.95</v>
      </c>
      <c r="E69" s="1" t="s">
        <v>33</v>
      </c>
      <c r="F69" s="1">
        <f>1-F59</f>
        <v>0.95</v>
      </c>
      <c r="H69" s="1" t="s">
        <v>33</v>
      </c>
      <c r="I69" s="1">
        <f>1-I59</f>
        <v>0.95</v>
      </c>
      <c r="K69" s="1" t="s">
        <v>40</v>
      </c>
      <c r="L69" s="1">
        <f>L59</f>
        <v>0.05</v>
      </c>
      <c r="N69" s="1" t="s">
        <v>40</v>
      </c>
      <c r="O69" s="1">
        <f>O59</f>
        <v>0.05</v>
      </c>
    </row>
    <row r="70" spans="2:15" x14ac:dyDescent="0.25">
      <c r="B70" s="1" t="s">
        <v>36</v>
      </c>
      <c r="C70" s="1">
        <v>1.65</v>
      </c>
      <c r="E70" s="1" t="s">
        <v>36</v>
      </c>
      <c r="F70" s="1">
        <v>1.65</v>
      </c>
      <c r="H70" s="1" t="s">
        <v>36</v>
      </c>
      <c r="I70" s="1">
        <v>1.65</v>
      </c>
      <c r="K70" s="1" t="s">
        <v>36</v>
      </c>
      <c r="L70" s="1">
        <v>-1.64</v>
      </c>
      <c r="N70" s="1" t="s">
        <v>36</v>
      </c>
      <c r="O70" s="1">
        <v>-1.64</v>
      </c>
    </row>
    <row r="71" spans="2:15" x14ac:dyDescent="0.25">
      <c r="B71" s="1"/>
      <c r="C71" s="1"/>
      <c r="E71" s="1"/>
      <c r="F71" s="1"/>
      <c r="H71" s="1"/>
      <c r="I71" s="1"/>
      <c r="K71" s="1"/>
      <c r="L71" s="1"/>
      <c r="N71" s="1"/>
      <c r="O71" s="1"/>
    </row>
    <row r="72" spans="2:15" x14ac:dyDescent="0.25">
      <c r="B72" s="1" t="s">
        <v>31</v>
      </c>
      <c r="C72" s="1" t="s">
        <v>34</v>
      </c>
      <c r="E72" s="1" t="s">
        <v>31</v>
      </c>
      <c r="F72" s="1" t="s">
        <v>35</v>
      </c>
      <c r="H72" s="1" t="s">
        <v>37</v>
      </c>
      <c r="I72" s="1" t="s">
        <v>38</v>
      </c>
      <c r="K72" s="1" t="s">
        <v>31</v>
      </c>
      <c r="L72" s="1" t="b">
        <f>-101.309 &lt; -1.64</f>
        <v>1</v>
      </c>
      <c r="N72" s="1" t="s">
        <v>31</v>
      </c>
      <c r="O72" s="1" t="b">
        <f>-167.2 &lt; -1.64</f>
        <v>1</v>
      </c>
    </row>
    <row r="73" spans="2:15" x14ac:dyDescent="0.25">
      <c r="B73" s="8" t="s">
        <v>32</v>
      </c>
      <c r="C73" s="8"/>
      <c r="E73" s="8" t="s">
        <v>32</v>
      </c>
      <c r="F73" s="8"/>
      <c r="H73" s="1"/>
      <c r="I73" s="1"/>
      <c r="K73" s="8" t="s">
        <v>39</v>
      </c>
      <c r="L73" s="8"/>
      <c r="N73" s="8" t="s">
        <v>39</v>
      </c>
      <c r="O73" s="8"/>
    </row>
  </sheetData>
  <mergeCells count="34">
    <mergeCell ref="K73:L73"/>
    <mergeCell ref="N57:O57"/>
    <mergeCell ref="N58:O58"/>
    <mergeCell ref="N73:O73"/>
    <mergeCell ref="B56:C56"/>
    <mergeCell ref="E56:F56"/>
    <mergeCell ref="H56:I56"/>
    <mergeCell ref="K56:L56"/>
    <mergeCell ref="N56:O56"/>
    <mergeCell ref="B57:C57"/>
    <mergeCell ref="B58:C58"/>
    <mergeCell ref="B73:C73"/>
    <mergeCell ref="E73:F73"/>
    <mergeCell ref="E57:F57"/>
    <mergeCell ref="E58:F58"/>
    <mergeCell ref="H57:I57"/>
    <mergeCell ref="H58:I58"/>
    <mergeCell ref="K57:L57"/>
    <mergeCell ref="K58:L58"/>
    <mergeCell ref="K4:L4"/>
    <mergeCell ref="K33:L33"/>
    <mergeCell ref="N4:O4"/>
    <mergeCell ref="N33:O33"/>
    <mergeCell ref="B27:D27"/>
    <mergeCell ref="E27:G27"/>
    <mergeCell ref="H27:J27"/>
    <mergeCell ref="K27:M27"/>
    <mergeCell ref="N27:P27"/>
    <mergeCell ref="B4:C4"/>
    <mergeCell ref="B33:C33"/>
    <mergeCell ref="E4:F4"/>
    <mergeCell ref="E33:F33"/>
    <mergeCell ref="H4:I4"/>
    <mergeCell ref="H33:I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2018-11-12T17:06:40Z</dcterms:created>
  <dcterms:modified xsi:type="dcterms:W3CDTF">2018-11-12T23:25:18Z</dcterms:modified>
</cp:coreProperties>
</file>