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Pablo/Desktop/"/>
    </mc:Choice>
  </mc:AlternateContent>
  <bookViews>
    <workbookView xWindow="1840" yWindow="2680" windowWidth="26960" windowHeight="15380" tabRatio="500" activeTab="3"/>
  </bookViews>
  <sheets>
    <sheet name="valor_ganado" sheetId="1" r:id="rId1"/>
    <sheet name="matriz_responsabilidades" sheetId="2" r:id="rId2"/>
    <sheet name="EDT_v4.4" sheetId="3" r:id="rId3"/>
    <sheet name="criterios" sheetId="4" r:id="rId4"/>
  </sheets>
  <externalReferences>
    <externalReference r:id="rId5"/>
    <externalReference r:id="rId6"/>
    <externalReference r:id="rId7"/>
  </externalReferences>
  <definedNames>
    <definedName name="EDT_v4.3" localSheetId="2">#REF!</definedName>
    <definedName name="EDT_v4.3">#REF!</definedName>
    <definedName name="presupuesto" localSheetId="2">#REF!</definedName>
    <definedName name="presupuesto" localSheetId="1">#REF!</definedName>
    <definedName name="presupuesto">valor_ganado!$D$2</definedName>
    <definedName name="semana01">#REF!</definedName>
    <definedName name="semana02">#REF!</definedName>
    <definedName name="semana03">#REF!</definedName>
    <definedName name="semana04">#REF!</definedName>
    <definedName name="semana05">#REF!</definedName>
    <definedName name="semana06">#REF!</definedName>
    <definedName name="semana07">#REF!</definedName>
    <definedName name="semana08">#REF!</definedName>
    <definedName name="semana09">#REF!</definedName>
    <definedName name="semana10">#REF!</definedName>
    <definedName name="semana11">#REF!</definedName>
    <definedName name="semana12">#REF!</definedName>
    <definedName name="semana13">#REF!</definedName>
    <definedName name="semana14">#REF!</definedName>
    <definedName name="semana15">#REF!</definedName>
    <definedName name="semana16">#REF!</definedName>
    <definedName name="semana17">#REF!</definedName>
    <definedName name="semana18">#REF!</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5" i="3" l="1"/>
  <c r="N5" i="3"/>
  <c r="L5" i="3"/>
  <c r="J5" i="3"/>
  <c r="H5" i="3"/>
  <c r="F5" i="3"/>
  <c r="D5" i="3"/>
  <c r="B5" i="3"/>
  <c r="F21" i="1"/>
  <c r="H21" i="1"/>
  <c r="K21" i="1"/>
  <c r="G21" i="1"/>
  <c r="G20" i="1"/>
  <c r="G19" i="1"/>
  <c r="G18" i="1"/>
  <c r="G17" i="1"/>
  <c r="G16" i="1"/>
  <c r="G15" i="1"/>
  <c r="G14" i="1"/>
  <c r="G13" i="1"/>
  <c r="G12" i="1"/>
  <c r="G11" i="1"/>
  <c r="G10" i="1"/>
  <c r="G9" i="1"/>
  <c r="G8" i="1"/>
  <c r="G7" i="1"/>
  <c r="G6" i="1"/>
  <c r="G5" i="1"/>
  <c r="G4" i="1"/>
  <c r="J4" i="1"/>
  <c r="J5" i="1"/>
  <c r="J6" i="1"/>
  <c r="J7" i="1"/>
  <c r="J8" i="1"/>
  <c r="J9" i="1"/>
  <c r="J10" i="1"/>
  <c r="J11" i="1"/>
  <c r="J12" i="1"/>
  <c r="J13" i="1"/>
  <c r="J14" i="1"/>
  <c r="J15" i="1"/>
  <c r="J16" i="1"/>
  <c r="J17" i="1"/>
  <c r="J18" i="1"/>
  <c r="J19" i="1"/>
  <c r="J20" i="1"/>
  <c r="J21" i="1"/>
  <c r="M21" i="1"/>
  <c r="Q21" i="1"/>
  <c r="D2" i="1"/>
  <c r="I21" i="1"/>
  <c r="L21" i="1"/>
  <c r="N21" i="1"/>
  <c r="O21" i="1"/>
  <c r="P21" i="1"/>
  <c r="C5" i="1"/>
  <c r="C6" i="1"/>
  <c r="C7" i="1"/>
  <c r="C8" i="1"/>
  <c r="C9" i="1"/>
  <c r="C10" i="1"/>
  <c r="C11" i="1"/>
  <c r="C12" i="1"/>
  <c r="C13" i="1"/>
  <c r="C14" i="1"/>
  <c r="C15" i="1"/>
  <c r="C16" i="1"/>
  <c r="C17" i="1"/>
  <c r="C18" i="1"/>
  <c r="C19" i="1"/>
  <c r="C20" i="1"/>
  <c r="C21" i="1"/>
  <c r="D21" i="1"/>
  <c r="F20" i="1"/>
  <c r="H20" i="1"/>
  <c r="K20" i="1"/>
  <c r="M20" i="1"/>
  <c r="Q20" i="1"/>
  <c r="I20" i="1"/>
  <c r="L20" i="1"/>
  <c r="N20" i="1"/>
  <c r="O20" i="1"/>
  <c r="P20" i="1"/>
  <c r="D20" i="1"/>
  <c r="F19" i="1"/>
  <c r="H19" i="1"/>
  <c r="K19" i="1"/>
  <c r="M19" i="1"/>
  <c r="Q19" i="1"/>
  <c r="I19" i="1"/>
  <c r="L19" i="1"/>
  <c r="N19" i="1"/>
  <c r="O19" i="1"/>
  <c r="P19" i="1"/>
  <c r="D19" i="1"/>
  <c r="F18" i="1"/>
  <c r="H18" i="1"/>
  <c r="K18" i="1"/>
  <c r="M18" i="1"/>
  <c r="Q18" i="1"/>
  <c r="I18" i="1"/>
  <c r="L18" i="1"/>
  <c r="N18" i="1"/>
  <c r="O18" i="1"/>
  <c r="P18" i="1"/>
  <c r="D18" i="1"/>
  <c r="F17" i="1"/>
  <c r="H17" i="1"/>
  <c r="K17" i="1"/>
  <c r="M17" i="1"/>
  <c r="Q17" i="1"/>
  <c r="I17" i="1"/>
  <c r="L17" i="1"/>
  <c r="N17" i="1"/>
  <c r="O17" i="1"/>
  <c r="P17" i="1"/>
  <c r="D17" i="1"/>
  <c r="F16" i="1"/>
  <c r="H16" i="1"/>
  <c r="K16" i="1"/>
  <c r="M16" i="1"/>
  <c r="Q16" i="1"/>
  <c r="I16" i="1"/>
  <c r="L16" i="1"/>
  <c r="N16" i="1"/>
  <c r="O16" i="1"/>
  <c r="P16" i="1"/>
  <c r="D16" i="1"/>
  <c r="H15" i="1"/>
  <c r="H14" i="1"/>
  <c r="H13" i="1"/>
  <c r="H12" i="1"/>
  <c r="H11" i="1"/>
  <c r="H10" i="1"/>
  <c r="H9" i="1"/>
  <c r="H8" i="1"/>
  <c r="H7" i="1"/>
  <c r="H6" i="1"/>
  <c r="H5" i="1"/>
  <c r="H4" i="1"/>
  <c r="K4" i="1"/>
  <c r="K5" i="1"/>
  <c r="K6" i="1"/>
  <c r="K7" i="1"/>
  <c r="K8" i="1"/>
  <c r="K9" i="1"/>
  <c r="K10" i="1"/>
  <c r="K11" i="1"/>
  <c r="K12" i="1"/>
  <c r="K13" i="1"/>
  <c r="K14" i="1"/>
  <c r="K15" i="1"/>
  <c r="M15" i="1"/>
  <c r="Q15" i="1"/>
  <c r="L4" i="1"/>
  <c r="L5" i="1"/>
  <c r="L6" i="1"/>
  <c r="L7" i="1"/>
  <c r="L8" i="1"/>
  <c r="L9" i="1"/>
  <c r="L10" i="1"/>
  <c r="L11" i="1"/>
  <c r="L12" i="1"/>
  <c r="L13" i="1"/>
  <c r="L14" i="1"/>
  <c r="L15" i="1"/>
  <c r="N15" i="1"/>
  <c r="O15" i="1"/>
  <c r="P15" i="1"/>
  <c r="D15" i="1"/>
  <c r="M14" i="1"/>
  <c r="Q14" i="1"/>
  <c r="N14" i="1"/>
  <c r="O14" i="1"/>
  <c r="P14" i="1"/>
  <c r="D14" i="1"/>
  <c r="M13" i="1"/>
  <c r="Q13" i="1"/>
  <c r="N13" i="1"/>
  <c r="O13" i="1"/>
  <c r="P13" i="1"/>
  <c r="D13" i="1"/>
  <c r="M12" i="1"/>
  <c r="Q12" i="1"/>
  <c r="N12" i="1"/>
  <c r="O12" i="1"/>
  <c r="P12" i="1"/>
  <c r="D12" i="1"/>
  <c r="M11" i="1"/>
  <c r="Q11" i="1"/>
  <c r="N11" i="1"/>
  <c r="O11" i="1"/>
  <c r="P11" i="1"/>
  <c r="D11" i="1"/>
  <c r="M10" i="1"/>
  <c r="Q10" i="1"/>
  <c r="N10" i="1"/>
  <c r="O10" i="1"/>
  <c r="P10" i="1"/>
  <c r="D10" i="1"/>
  <c r="M9" i="1"/>
  <c r="Q9" i="1"/>
  <c r="N9" i="1"/>
  <c r="O9" i="1"/>
  <c r="P9" i="1"/>
  <c r="D9" i="1"/>
  <c r="M8" i="1"/>
  <c r="Q8" i="1"/>
  <c r="N8" i="1"/>
  <c r="O8" i="1"/>
  <c r="P8" i="1"/>
  <c r="D8" i="1"/>
  <c r="M7" i="1"/>
  <c r="Q7" i="1"/>
  <c r="N7" i="1"/>
  <c r="O7" i="1"/>
  <c r="P7" i="1"/>
  <c r="D7" i="1"/>
  <c r="M6" i="1"/>
  <c r="Q6" i="1"/>
  <c r="N6" i="1"/>
  <c r="O6" i="1"/>
  <c r="P6" i="1"/>
  <c r="D6" i="1"/>
  <c r="M5" i="1"/>
  <c r="Q5" i="1"/>
  <c r="N5" i="1"/>
  <c r="O5" i="1"/>
  <c r="P5" i="1"/>
  <c r="D5" i="1"/>
  <c r="M4" i="1"/>
  <c r="Q4" i="1"/>
  <c r="N4" i="1"/>
  <c r="O4" i="1"/>
  <c r="P4" i="1"/>
  <c r="D4" i="1"/>
</calcChain>
</file>

<file path=xl/sharedStrings.xml><?xml version="1.0" encoding="utf-8"?>
<sst xmlns="http://schemas.openxmlformats.org/spreadsheetml/2006/main" count="163" uniqueCount="161">
  <si>
    <t>Presupuesto</t>
  </si>
  <si>
    <t>Avance [HH]</t>
  </si>
  <si>
    <t>VG Semanal [UF]</t>
  </si>
  <si>
    <t>VG Semanal Acumulado [UF]</t>
  </si>
  <si>
    <t>Indicadores de Rendimiento</t>
  </si>
  <si>
    <t>Semana</t>
  </si>
  <si>
    <t>Lunes</t>
  </si>
  <si>
    <t>Referencia
(VIE Anterior)</t>
  </si>
  <si>
    <t>Avance
Planeado</t>
  </si>
  <si>
    <t>Avance
Real</t>
  </si>
  <si>
    <t>VP</t>
  </si>
  <si>
    <t>VG</t>
  </si>
  <si>
    <t>CR</t>
  </si>
  <si>
    <t>VP Acum.</t>
  </si>
  <si>
    <t>VG Acum.</t>
  </si>
  <si>
    <t>CR Acum.</t>
  </si>
  <si>
    <t>IDT (SPI)</t>
  </si>
  <si>
    <t>IDC (CPI)</t>
  </si>
  <si>
    <t>EAF (EAC)
[UF]</t>
  </si>
  <si>
    <t>EHF (ETC)</t>
  </si>
  <si>
    <t>DTE
[semana]</t>
  </si>
  <si>
    <t>Víctor Leiva,
Tutor del Proyecto</t>
  </si>
  <si>
    <r>
      <t xml:space="preserve">Pamela Wilson,
</t>
    </r>
    <r>
      <rPr>
        <b/>
        <sz val="12"/>
        <rFont val="Calibri (Cuerpo)"/>
      </rPr>
      <t>Cotutora del Proyecto</t>
    </r>
  </si>
  <si>
    <t>Enrique Fanta,
Jefe Gestión de RAP ESVAL</t>
  </si>
  <si>
    <t>Matías Hernández,
Ingeniero de Proyecto</t>
  </si>
  <si>
    <t>Eduardo Núñez,
Gestor de Datos</t>
  </si>
  <si>
    <t>Pablo Zúñiga,
Director de Proyecto</t>
  </si>
  <si>
    <t>1.1</t>
  </si>
  <si>
    <t>1.2</t>
  </si>
  <si>
    <t>1.3</t>
  </si>
  <si>
    <t>1.4</t>
  </si>
  <si>
    <t>1.5</t>
  </si>
  <si>
    <t>1.6</t>
  </si>
  <si>
    <t>1.7</t>
  </si>
  <si>
    <t>1.8</t>
  </si>
  <si>
    <t>2.1</t>
  </si>
  <si>
    <t>2.2</t>
  </si>
  <si>
    <t>2.3</t>
  </si>
  <si>
    <t>3.1</t>
  </si>
  <si>
    <t>3.2</t>
  </si>
  <si>
    <t>3.3</t>
  </si>
  <si>
    <t>3.4</t>
  </si>
  <si>
    <t>4.1</t>
  </si>
  <si>
    <t>4.2</t>
  </si>
  <si>
    <t>4.3</t>
  </si>
  <si>
    <t>4.4</t>
  </si>
  <si>
    <t>5.1</t>
  </si>
  <si>
    <t>5.2</t>
  </si>
  <si>
    <t>5.3</t>
  </si>
  <si>
    <t>5.4</t>
  </si>
  <si>
    <t>6.1</t>
  </si>
  <si>
    <t>6.2</t>
  </si>
  <si>
    <t>6.3</t>
  </si>
  <si>
    <t>6.4</t>
  </si>
  <si>
    <t>7.1</t>
  </si>
  <si>
    <t>7.2</t>
  </si>
  <si>
    <t>7.3</t>
  </si>
  <si>
    <t>7.4</t>
  </si>
  <si>
    <t>8.1</t>
  </si>
  <si>
    <t>8.2</t>
  </si>
  <si>
    <t>8.3</t>
  </si>
  <si>
    <t>Definir objetivos</t>
  </si>
  <si>
    <t>Definir alcance
del proyecto</t>
  </si>
  <si>
    <t>Identificar actividades</t>
  </si>
  <si>
    <t>Asignar responsables
a actividades</t>
  </si>
  <si>
    <t>Crear 
cronograma</t>
  </si>
  <si>
    <t>Realizar presupuesto</t>
  </si>
  <si>
    <t>Planificar reuniones</t>
  </si>
  <si>
    <t>Elaborar informe para la
dirección de proyectos</t>
  </si>
  <si>
    <t>Extraer datos
sobre fallas</t>
  </si>
  <si>
    <t>Transformar
datos extraídos</t>
  </si>
  <si>
    <t>Cargar datos
transformados</t>
  </si>
  <si>
    <t>Realizar análisis exploratorio</t>
  </si>
  <si>
    <t>Realizar data
management</t>
  </si>
  <si>
    <t>Realizar informe
de análisis de datos</t>
  </si>
  <si>
    <t>Definir sistema</t>
  </si>
  <si>
    <t>Diagnosticar
estado de la red</t>
  </si>
  <si>
    <t>Analizar impacto
económico</t>
  </si>
  <si>
    <t>Generar informe
de caracterización de
la red</t>
  </si>
  <si>
    <t>Analizar mejores
prácticas del rubro</t>
  </si>
  <si>
    <t>Analizar
modelos del rubro
en la academia</t>
  </si>
  <si>
    <t>Consolidar
benchmarking</t>
  </si>
  <si>
    <t>Proponer conjunto de modelos predictivos</t>
  </si>
  <si>
    <t xml:space="preserve">Seleccionar
modelo predictivo </t>
  </si>
  <si>
    <t>Seleccionar
herramientas</t>
  </si>
  <si>
    <t>Confeccionar modelo predictivo</t>
  </si>
  <si>
    <t>Calibrar modelo predictivo</t>
  </si>
  <si>
    <t>Diagnosticar modelo predictivo</t>
  </si>
  <si>
    <t>Documentar
modelo predictivo</t>
  </si>
  <si>
    <t>Implementar modelo predictivo en la red</t>
  </si>
  <si>
    <t>Elaborar informe de la puesta en marcha del modelo predictivo</t>
  </si>
  <si>
    <t>Listar issues
encontrados</t>
  </si>
  <si>
    <t>Clasificar issues
listados</t>
  </si>
  <si>
    <t>Describir issues
clasificados</t>
  </si>
  <si>
    <t>Confeccionar
reporte informativo
de issues</t>
  </si>
  <si>
    <t>Elaborar informe final para ESVAL</t>
  </si>
  <si>
    <t>Elaborar informe final para EII</t>
  </si>
  <si>
    <t>Elaborar manual
de uso</t>
  </si>
  <si>
    <t>PME Project</t>
  </si>
  <si>
    <t>1.0 Dirección
de Proyecto</t>
  </si>
  <si>
    <t>2.0 Análisis
de Datos</t>
  </si>
  <si>
    <t>3.0 Benchmarking</t>
  </si>
  <si>
    <t>4.0 Análisis
de la Red</t>
  </si>
  <si>
    <t>5.0 Modelo
de Pronósticos</t>
  </si>
  <si>
    <t>6.0 Prueba de
Modelo</t>
  </si>
  <si>
    <r>
      <t xml:space="preserve">7.0 Informe
de </t>
    </r>
    <r>
      <rPr>
        <i/>
        <sz val="12"/>
        <color theme="1"/>
        <rFont val="Calibri"/>
        <family val="2"/>
        <scheme val="minor"/>
      </rPr>
      <t>Issues</t>
    </r>
  </si>
  <si>
    <t>8.0 Documentación Final</t>
  </si>
  <si>
    <t>1.1 Definir objetivos</t>
  </si>
  <si>
    <t>2.1 Extraer datos
sobre fallas</t>
  </si>
  <si>
    <t>3.1 Analizar mejores
prácticas del rubro</t>
  </si>
  <si>
    <t>4.1 Definir sistema</t>
  </si>
  <si>
    <t>5.1 Seleccionar
variables de interés para el modelo de pronósticos</t>
  </si>
  <si>
    <t>6.1 Diagnosticar modelo de pronósticos</t>
  </si>
  <si>
    <r>
      <t xml:space="preserve">7.1 Listar </t>
    </r>
    <r>
      <rPr>
        <i/>
        <sz val="12"/>
        <color theme="1"/>
        <rFont val="Calibri"/>
        <family val="2"/>
        <scheme val="minor"/>
      </rPr>
      <t>issues</t>
    </r>
    <r>
      <rPr>
        <sz val="12"/>
        <color theme="1"/>
        <rFont val="Calibri"/>
        <family val="2"/>
        <scheme val="minor"/>
      </rPr>
      <t xml:space="preserve">
encontrados</t>
    </r>
  </si>
  <si>
    <t>8.1 Elaborar informe final para ESVAL</t>
  </si>
  <si>
    <t>1.2 Definir alcance
del proyecto</t>
  </si>
  <si>
    <t>2.2 Transformar
datos extraídos</t>
  </si>
  <si>
    <t>3.2 Analizar
modelos del rubro
en la academia</t>
  </si>
  <si>
    <t>4.2 Diagnosticar
estado de la red</t>
  </si>
  <si>
    <t>5.2 Definir método de análisis para el modelo de pronósticos</t>
  </si>
  <si>
    <t>6.2 Documentar modelo de pronósticos</t>
  </si>
  <si>
    <r>
      <t>7.2 Clasificar</t>
    </r>
    <r>
      <rPr>
        <i/>
        <sz val="12"/>
        <color theme="1"/>
        <rFont val="Calibri"/>
        <family val="2"/>
        <scheme val="minor"/>
      </rPr>
      <t xml:space="preserve"> issues</t>
    </r>
    <r>
      <rPr>
        <sz val="12"/>
        <color theme="1"/>
        <rFont val="Calibri"/>
        <family val="2"/>
        <scheme val="minor"/>
      </rPr>
      <t xml:space="preserve">
listados</t>
    </r>
  </si>
  <si>
    <t xml:space="preserve"> </t>
  </si>
  <si>
    <t>8.2 Elaborar informe final para EII</t>
  </si>
  <si>
    <t>1.3 Identificar
actividades</t>
  </si>
  <si>
    <t>2.3 Cargar datos
transformados</t>
  </si>
  <si>
    <t>3.3 Analizar componentes del funcionamiento de la red</t>
  </si>
  <si>
    <t>4.3 Generar informe
de caracterización de la red</t>
  </si>
  <si>
    <t>5.3 Confeccionar modelo de pronósticos</t>
  </si>
  <si>
    <t xml:space="preserve">3.3 Simular  efecto del modelo de pronósticos </t>
  </si>
  <si>
    <r>
      <t xml:space="preserve">7.3 Describir </t>
    </r>
    <r>
      <rPr>
        <i/>
        <sz val="12"/>
        <color theme="1"/>
        <rFont val="Calibri"/>
        <family val="2"/>
        <scheme val="minor"/>
      </rPr>
      <t>issues</t>
    </r>
    <r>
      <rPr>
        <sz val="12"/>
        <color theme="1"/>
        <rFont val="Calibri"/>
        <family val="2"/>
        <scheme val="minor"/>
      </rPr>
      <t xml:space="preserve">
clasificados</t>
    </r>
  </si>
  <si>
    <t>8.3 Revisar informes</t>
  </si>
  <si>
    <t>1.4 Asignar responsables
a actividades</t>
  </si>
  <si>
    <t>2.4 Realizar análisis
exploratorio</t>
  </si>
  <si>
    <t>3.4 Consolidar
benchmarking</t>
  </si>
  <si>
    <t>5.4 Calibrar modelo
de pronósticos</t>
  </si>
  <si>
    <r>
      <t xml:space="preserve">7.4 Confeccionar
reporte informativo
de </t>
    </r>
    <r>
      <rPr>
        <i/>
        <sz val="12"/>
        <color theme="1"/>
        <rFont val="Calibri"/>
        <family val="2"/>
        <scheme val="minor"/>
      </rPr>
      <t>issues</t>
    </r>
  </si>
  <si>
    <t>8.4 Realizar ajustes según observaciones</t>
  </si>
  <si>
    <t>1.5 Crear 
cronograma</t>
  </si>
  <si>
    <t>2.5 Realizar data
management</t>
  </si>
  <si>
    <t>3.5 Proponer conjunto de modelos de pronósticos</t>
  </si>
  <si>
    <t>1.6 Realizar 
presupuesto</t>
  </si>
  <si>
    <t>2.6 Realizar informe
de análisis de datos</t>
  </si>
  <si>
    <t xml:space="preserve">1.7 Planificar reuniones
</t>
  </si>
  <si>
    <t>1.8 Elaborar informe para la dirección de proyectos</t>
  </si>
  <si>
    <t>Entregable</t>
  </si>
  <si>
    <t>Criterio de Aceptación</t>
  </si>
  <si>
    <t>1.0 Dirección de Proyectos</t>
  </si>
  <si>
    <t>Planificar proyecto de acuerdo al estándar PMI: presentar EDT, Matriz de
Responsabilidad, Presupuesto y Cronograma.</t>
  </si>
  <si>
    <t>2.0 Análisis de Datos</t>
  </si>
  <si>
    <t>Recopilar datos históricos sobre fallas desde principios del año 2014 hasta la actualidad. Los datos recopilados cumplirán con las dimensiones de calidad de datos de IAIDQ.</t>
  </si>
  <si>
    <t>Obtener al menos 6 artículos bibliográficos relacionados al sector y al menos 4 artículos con marco teórico para desarrollar modelos predictivos.</t>
  </si>
  <si>
    <t>4.0 Análisis de la Red</t>
  </si>
  <si>
    <t>Informe de caracterización de la red con: limitaciones geográficas, caracterización
de las fuentes de presión y de mantenciones de la red desde 2014.</t>
  </si>
  <si>
    <t>5.0 Modelo Predictivo</t>
  </si>
  <si>
    <t>Modelo que prediga las fallas con un error de no más del 10%, con una
velocidad de procesamiento no superior a una hora.</t>
  </si>
  <si>
    <t>6.0 Prueba de Modelo</t>
  </si>
  <si>
    <t>Modelo predictivo con parámetros calibrados para cada sector de presión estudiados. Modelo tiempo-espacio calibrado para los requerimientos
específicos de ESVAL.</t>
  </si>
  <si>
    <r>
      <t xml:space="preserve">7.0 Informe de </t>
    </r>
    <r>
      <rPr>
        <b/>
        <i/>
        <sz val="12"/>
        <color theme="1"/>
        <rFont val="Helvetica Neue Media"/>
      </rPr>
      <t>Issues</t>
    </r>
  </si>
  <si>
    <t>Informe con clasificación de fallas encontradas y sus respectivas acciones preventivas.</t>
  </si>
  <si>
    <r>
      <t xml:space="preserve">Informe con documentación del desarrollo del modelo predictivo para ESVAL y la EII. Programar reuniones con ESVAL para traspaso de </t>
    </r>
    <r>
      <rPr>
        <sz val="12"/>
        <color theme="1"/>
        <rFont val="Helvetica Neue Fina cursiva"/>
      </rPr>
      <t>know how</t>
    </r>
    <r>
      <rPr>
        <sz val="12"/>
        <color theme="1"/>
        <rFont val="Helvetica Neue Fina"/>
      </rPr>
      <t xml:space="preserve"> de PME Project.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</si>
</sst>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b/>
      <sz val="12"/>
      <name val="Calibri"/>
      <family val="2"/>
      <scheme val="minor"/>
    </font>
    <font>
      <b/>
      <sz val="12"/>
      <name val="Calibri (Cuerpo)"/>
    </font>
    <font>
      <i/>
      <sz val="12"/>
      <color theme="1"/>
      <name val="Calibri"/>
      <family val="2"/>
      <scheme val="minor"/>
    </font>
    <font>
      <u/>
      <sz val="12"/>
      <color theme="1"/>
      <name val="Calibri"/>
      <family val="2"/>
      <scheme val="minor"/>
    </font>
    <font>
      <sz val="11"/>
      <color theme="1"/>
      <name val="Calibri"/>
      <family val="2"/>
      <scheme val="minor"/>
    </font>
    <font>
      <b/>
      <sz val="12"/>
      <color theme="1"/>
      <name val="Helvetica Neue Fina"/>
    </font>
    <font>
      <b/>
      <sz val="12"/>
      <color theme="1"/>
      <name val="Helvetica Neue Media"/>
    </font>
    <font>
      <sz val="12"/>
      <color theme="1"/>
      <name val="Helvetica Neue Fina"/>
    </font>
    <font>
      <b/>
      <i/>
      <sz val="12"/>
      <color theme="1"/>
      <name val="Helvetica Neue Media"/>
    </font>
    <font>
      <sz val="12"/>
      <color theme="1"/>
      <name val="Helvetica Neue Fina cursiva"/>
    </font>
  </fonts>
  <fills count="21">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rgb="FFFF96A8"/>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rgb="FFFFCBD2"/>
        <bgColor indexed="64"/>
      </patternFill>
    </fill>
    <fill>
      <patternFill patternType="solid">
        <fgColor rgb="FFFF3300"/>
        <bgColor indexed="64"/>
      </patternFill>
    </fill>
    <fill>
      <patternFill patternType="solid">
        <fgColor theme="0"/>
        <bgColor indexed="64"/>
      </patternFill>
    </fill>
    <fill>
      <patternFill patternType="solid">
        <fgColor theme="3" tint="0.79998168889431442"/>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style="medium">
        <color auto="1"/>
      </bottom>
      <diagonal/>
    </border>
    <border>
      <left/>
      <right style="thin">
        <color auto="1"/>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3">
    <xf numFmtId="0" fontId="0" fillId="0" borderId="0"/>
    <xf numFmtId="9" fontId="1" fillId="0" borderId="0" applyFont="0" applyFill="0" applyBorder="0" applyAlignment="0" applyProtection="0"/>
    <xf numFmtId="0" fontId="8" fillId="0" borderId="0"/>
  </cellStyleXfs>
  <cellXfs count="213">
    <xf numFmtId="0" fontId="0" fillId="0" borderId="0" xfId="0"/>
    <xf numFmtId="0" fontId="1" fillId="0" borderId="0" xfId="0" applyFont="1"/>
    <xf numFmtId="1" fontId="1" fillId="0" borderId="0" xfId="0" applyNumberFormat="1" applyFont="1"/>
    <xf numFmtId="0" fontId="3" fillId="0" borderId="1" xfId="0" applyFont="1" applyBorder="1" applyAlignment="1">
      <alignment horizontal="center"/>
    </xf>
    <xf numFmtId="1" fontId="3" fillId="0" borderId="1" xfId="0" applyNumberFormat="1" applyFont="1" applyBorder="1" applyAlignment="1">
      <alignment horizontal="center"/>
    </xf>
    <xf numFmtId="0" fontId="3" fillId="2" borderId="1" xfId="0" applyFont="1" applyFill="1" applyBorder="1" applyAlignment="1">
      <alignment horizontal="center" wrapText="1"/>
    </xf>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2" xfId="0" applyFont="1" applyFill="1" applyBorder="1" applyAlignment="1">
      <alignment horizontal="center"/>
    </xf>
    <xf numFmtId="0" fontId="3" fillId="5" borderId="3" xfId="0" applyFont="1" applyFill="1" applyBorder="1" applyAlignment="1">
      <alignment horizontal="center"/>
    </xf>
    <xf numFmtId="0" fontId="3" fillId="5" borderId="4" xfId="0" applyFont="1" applyFill="1" applyBorder="1" applyAlignment="1">
      <alignment horizontal="center"/>
    </xf>
    <xf numFmtId="0" fontId="3" fillId="0" borderId="1" xfId="0" applyFont="1" applyBorder="1" applyAlignment="1">
      <alignment horizontal="center" vertical="center" textRotation="90"/>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0" borderId="1" xfId="0" applyFont="1" applyBorder="1" applyAlignment="1">
      <alignment horizontal="center"/>
    </xf>
    <xf numFmtId="15" fontId="3" fillId="0" borderId="1" xfId="0" applyNumberFormat="1" applyFont="1" applyBorder="1" applyAlignment="1">
      <alignment horizontal="center"/>
    </xf>
    <xf numFmtId="0" fontId="1" fillId="0" borderId="1" xfId="0" applyNumberFormat="1" applyFont="1" applyBorder="1" applyAlignment="1">
      <alignment horizontal="center"/>
    </xf>
    <xf numFmtId="1" fontId="1" fillId="6" borderId="1" xfId="0" applyNumberFormat="1" applyFont="1" applyFill="1" applyBorder="1" applyAlignment="1">
      <alignment horizontal="center"/>
    </xf>
    <xf numFmtId="1" fontId="1" fillId="7" borderId="1" xfId="0" applyNumberFormat="1" applyFont="1" applyFill="1" applyBorder="1" applyAlignment="1">
      <alignment horizontal="center" vertical="center"/>
    </xf>
    <xf numFmtId="1" fontId="1" fillId="7" borderId="1" xfId="0" applyNumberFormat="1" applyFont="1" applyFill="1" applyBorder="1" applyAlignment="1">
      <alignment horizontal="center"/>
    </xf>
    <xf numFmtId="1" fontId="1" fillId="8" borderId="1" xfId="0" applyNumberFormat="1" applyFont="1" applyFill="1" applyBorder="1" applyAlignment="1">
      <alignment horizontal="center" vertical="center"/>
    </xf>
    <xf numFmtId="2" fontId="1" fillId="9" borderId="1" xfId="1" applyNumberFormat="1" applyFont="1" applyFill="1" applyBorder="1" applyAlignment="1">
      <alignment horizontal="center" vertical="center"/>
    </xf>
    <xf numFmtId="164" fontId="1" fillId="9" borderId="1" xfId="0" applyNumberFormat="1" applyFont="1" applyFill="1" applyBorder="1" applyAlignment="1">
      <alignment horizontal="center" vertical="center"/>
    </xf>
    <xf numFmtId="0" fontId="0" fillId="0" borderId="0" xfId="0" applyFont="1"/>
    <xf numFmtId="164" fontId="1" fillId="0" borderId="0" xfId="0" applyNumberFormat="1" applyFont="1"/>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3" fillId="0" borderId="1" xfId="0" applyFont="1" applyBorder="1" applyAlignment="1">
      <alignment horizontal="left" wrapText="1"/>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 xfId="0" applyBorder="1" applyAlignment="1">
      <alignment horizontal="left"/>
    </xf>
    <xf numFmtId="0" fontId="3" fillId="0" borderId="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10" xfId="0" applyFont="1" applyFill="1" applyBorder="1" applyAlignment="1">
      <alignment vertical="center" wrapText="1"/>
    </xf>
    <xf numFmtId="0" fontId="3" fillId="0" borderId="11" xfId="0" applyFont="1" applyFill="1" applyBorder="1" applyAlignment="1">
      <alignment vertical="center" wrapText="1"/>
    </xf>
    <xf numFmtId="0" fontId="4" fillId="0" borderId="7" xfId="0" applyFont="1" applyFill="1" applyBorder="1" applyAlignment="1">
      <alignment horizontal="left" vertical="center" wrapText="1"/>
    </xf>
    <xf numFmtId="0" fontId="3" fillId="0" borderId="9" xfId="0" applyFont="1" applyFill="1" applyBorder="1" applyAlignment="1">
      <alignment vertical="center" wrapText="1"/>
    </xf>
    <xf numFmtId="0" fontId="3" fillId="0" borderId="8" xfId="0" applyFont="1" applyFill="1" applyBorder="1" applyAlignment="1">
      <alignment vertical="center" wrapText="1"/>
    </xf>
    <xf numFmtId="0" fontId="4" fillId="0" borderId="2" xfId="0" applyFont="1" applyFill="1" applyBorder="1" applyAlignment="1">
      <alignment horizontal="left" vertical="center" wrapText="1"/>
    </xf>
    <xf numFmtId="0" fontId="3" fillId="0" borderId="1" xfId="0" applyFont="1" applyFill="1" applyBorder="1" applyAlignment="1">
      <alignment horizontal="center" vertical="center"/>
    </xf>
    <xf numFmtId="0" fontId="3" fillId="0" borderId="12" xfId="0" applyFont="1" applyFill="1" applyBorder="1" applyAlignment="1">
      <alignment horizontal="center" vertical="center"/>
    </xf>
    <xf numFmtId="0" fontId="0" fillId="0" borderId="12" xfId="0" applyBorder="1" applyAlignment="1">
      <alignment horizontal="center"/>
    </xf>
    <xf numFmtId="0" fontId="0" fillId="0" borderId="10" xfId="0" applyBorder="1" applyAlignment="1"/>
    <xf numFmtId="0" fontId="0" fillId="0" borderId="11" xfId="0" applyBorder="1" applyAlignment="1"/>
    <xf numFmtId="0" fontId="3" fillId="0" borderId="13" xfId="0" applyFont="1" applyBorder="1" applyAlignment="1">
      <alignment horizontal="left" wrapText="1"/>
    </xf>
    <xf numFmtId="0" fontId="0" fillId="0" borderId="1" xfId="0" applyBorder="1" applyAlignment="1">
      <alignment horizontal="center"/>
    </xf>
    <xf numFmtId="0" fontId="0" fillId="0" borderId="9" xfId="0" applyBorder="1" applyAlignment="1"/>
    <xf numFmtId="0" fontId="0" fillId="0" borderId="8" xfId="0" applyBorder="1" applyAlignment="1"/>
    <xf numFmtId="0" fontId="0" fillId="0" borderId="2" xfId="0" applyBorder="1" applyAlignment="1">
      <alignment horizontal="center"/>
    </xf>
    <xf numFmtId="0" fontId="0" fillId="0" borderId="7" xfId="0" applyBorder="1" applyAlignment="1">
      <alignment horizontal="left"/>
    </xf>
    <xf numFmtId="0" fontId="3" fillId="0" borderId="2" xfId="0" applyFont="1" applyFill="1" applyBorder="1" applyAlignment="1">
      <alignment horizontal="left" vertical="center" wrapText="1"/>
    </xf>
    <xf numFmtId="0" fontId="3" fillId="0" borderId="2" xfId="0" applyFont="1" applyFill="1" applyBorder="1" applyAlignment="1">
      <alignment horizontal="left" vertical="center"/>
    </xf>
    <xf numFmtId="0" fontId="3" fillId="0" borderId="1" xfId="0" applyFont="1" applyFill="1" applyBorder="1" applyAlignment="1">
      <alignment horizontal="left" vertical="center"/>
    </xf>
    <xf numFmtId="0" fontId="3" fillId="0" borderId="0" xfId="0" applyFont="1" applyFill="1" applyBorder="1" applyAlignment="1">
      <alignment horizontal="center"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0" xfId="0" applyFont="1" applyFill="1" applyBorder="1" applyAlignment="1">
      <alignment horizontal="center" vertical="center"/>
    </xf>
    <xf numFmtId="0" fontId="3" fillId="0" borderId="14" xfId="0" applyFont="1" applyFill="1" applyBorder="1" applyAlignment="1">
      <alignment horizontal="center" vertical="center"/>
    </xf>
    <xf numFmtId="0" fontId="0" fillId="0" borderId="15" xfId="0" applyBorder="1" applyAlignment="1">
      <alignment horizontal="center"/>
    </xf>
    <xf numFmtId="0" fontId="0" fillId="0" borderId="16" xfId="0" applyBorder="1" applyAlignment="1">
      <alignment horizontal="center"/>
    </xf>
    <xf numFmtId="0" fontId="3" fillId="0" borderId="17" xfId="0" applyFont="1" applyFill="1" applyBorder="1" applyAlignment="1">
      <alignment vertical="center"/>
    </xf>
    <xf numFmtId="0" fontId="3" fillId="0" borderId="16" xfId="0" applyFont="1" applyFill="1" applyBorder="1" applyAlignment="1">
      <alignment vertical="center"/>
    </xf>
    <xf numFmtId="0" fontId="3" fillId="0" borderId="0" xfId="0" applyFont="1" applyFill="1" applyBorder="1" applyAlignment="1">
      <alignment wrapText="1"/>
    </xf>
    <xf numFmtId="0" fontId="3" fillId="10" borderId="18" xfId="0" applyFont="1" applyFill="1" applyBorder="1" applyAlignment="1">
      <alignment horizontal="center" vertical="center"/>
    </xf>
    <xf numFmtId="0" fontId="3" fillId="10" borderId="19" xfId="0" applyFont="1" applyFill="1" applyBorder="1" applyAlignment="1">
      <alignment horizontal="center" vertical="center"/>
    </xf>
    <xf numFmtId="0" fontId="3" fillId="10" borderId="20" xfId="0" applyFont="1" applyFill="1" applyBorder="1" applyAlignment="1">
      <alignment horizontal="center" vertical="center"/>
    </xf>
    <xf numFmtId="0" fontId="3" fillId="11" borderId="18" xfId="0" applyFont="1" applyFill="1" applyBorder="1" applyAlignment="1">
      <alignment horizontal="center" vertical="center"/>
    </xf>
    <xf numFmtId="0" fontId="3" fillId="11" borderId="19" xfId="0" applyFont="1" applyFill="1" applyBorder="1" applyAlignment="1">
      <alignment horizontal="center" vertical="center"/>
    </xf>
    <xf numFmtId="0" fontId="3" fillId="11" borderId="21" xfId="0" applyFont="1" applyFill="1" applyBorder="1" applyAlignment="1">
      <alignment horizontal="center" vertical="center"/>
    </xf>
    <xf numFmtId="0" fontId="3" fillId="11" borderId="22" xfId="0" applyFont="1" applyFill="1" applyBorder="1" applyAlignment="1">
      <alignment horizontal="center" vertical="center"/>
    </xf>
    <xf numFmtId="0" fontId="3" fillId="11" borderId="20"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20"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1" xfId="0" applyFont="1" applyFill="1" applyBorder="1" applyAlignment="1">
      <alignment horizontal="center" vertical="center"/>
    </xf>
    <xf numFmtId="0" fontId="3" fillId="5" borderId="18" xfId="0" applyFont="1" applyFill="1" applyBorder="1" applyAlignment="1">
      <alignment horizontal="center" vertical="center"/>
    </xf>
    <xf numFmtId="0" fontId="3" fillId="5" borderId="19" xfId="0" applyFont="1" applyFill="1" applyBorder="1" applyAlignment="1">
      <alignment horizontal="center" vertical="center"/>
    </xf>
    <xf numFmtId="0" fontId="3" fillId="5" borderId="20" xfId="0" applyFont="1" applyFill="1" applyBorder="1" applyAlignment="1">
      <alignment horizontal="center" vertical="center"/>
    </xf>
    <xf numFmtId="0" fontId="3" fillId="13" borderId="22"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20" xfId="0" applyFont="1" applyFill="1" applyBorder="1" applyAlignment="1">
      <alignment horizontal="center" vertical="center" wrapText="1"/>
    </xf>
    <xf numFmtId="0" fontId="0" fillId="0" borderId="0" xfId="0" applyFill="1"/>
    <xf numFmtId="0" fontId="0" fillId="0" borderId="0" xfId="0" applyFill="1" applyBorder="1"/>
    <xf numFmtId="0" fontId="0" fillId="14" borderId="23" xfId="0" applyFill="1" applyBorder="1" applyAlignment="1">
      <alignment horizontal="center" vertical="top" textRotation="180"/>
    </xf>
    <xf numFmtId="0" fontId="0" fillId="14" borderId="24" xfId="0" applyFill="1" applyBorder="1" applyAlignment="1">
      <alignment horizontal="center" vertical="top" textRotation="180"/>
    </xf>
    <xf numFmtId="0" fontId="0" fillId="14" borderId="24" xfId="0" applyFill="1" applyBorder="1" applyAlignment="1">
      <alignment horizontal="center" vertical="top" textRotation="180" wrapText="1"/>
    </xf>
    <xf numFmtId="0" fontId="0" fillId="14" borderId="25" xfId="0" applyFill="1" applyBorder="1" applyAlignment="1">
      <alignment horizontal="center" vertical="top" textRotation="180"/>
    </xf>
    <xf numFmtId="0" fontId="0" fillId="15" borderId="23" xfId="0" applyFill="1" applyBorder="1" applyAlignment="1">
      <alignment horizontal="center" vertical="top" textRotation="180"/>
    </xf>
    <xf numFmtId="0" fontId="0" fillId="15" borderId="24" xfId="0" applyFill="1" applyBorder="1" applyAlignment="1">
      <alignment horizontal="center" vertical="top" textRotation="180"/>
    </xf>
    <xf numFmtId="0" fontId="0" fillId="15" borderId="24" xfId="0" applyFill="1" applyBorder="1" applyAlignment="1">
      <alignment horizontal="center" vertical="top" textRotation="180" wrapText="1"/>
    </xf>
    <xf numFmtId="0" fontId="0" fillId="15" borderId="21" xfId="0" applyFill="1" applyBorder="1" applyAlignment="1">
      <alignment horizontal="center" vertical="top" textRotation="180"/>
    </xf>
    <xf numFmtId="0" fontId="0" fillId="15" borderId="22" xfId="0" applyFill="1" applyBorder="1" applyAlignment="1">
      <alignment horizontal="center" vertical="top" textRotation="180"/>
    </xf>
    <xf numFmtId="0" fontId="0" fillId="15" borderId="25" xfId="0" applyFill="1" applyBorder="1" applyAlignment="1">
      <alignment horizontal="center" vertical="top" textRotation="180"/>
    </xf>
    <xf numFmtId="0" fontId="0" fillId="6" borderId="23" xfId="0" applyFill="1" applyBorder="1" applyAlignment="1">
      <alignment horizontal="center" vertical="top" textRotation="180"/>
    </xf>
    <xf numFmtId="0" fontId="0" fillId="6" borderId="24" xfId="0" applyFill="1" applyBorder="1" applyAlignment="1">
      <alignment horizontal="center" vertical="top" textRotation="180"/>
    </xf>
    <xf numFmtId="0" fontId="0" fillId="6" borderId="15" xfId="0" applyFill="1" applyBorder="1" applyAlignment="1">
      <alignment horizontal="center" vertical="top" textRotation="180"/>
    </xf>
    <xf numFmtId="0" fontId="0" fillId="6" borderId="25" xfId="0" applyFill="1" applyBorder="1" applyAlignment="1">
      <alignment horizontal="center" vertical="top" textRotation="180"/>
    </xf>
    <xf numFmtId="0" fontId="0" fillId="7" borderId="23" xfId="0" applyFill="1" applyBorder="1" applyAlignment="1">
      <alignment horizontal="center" vertical="top" textRotation="180"/>
    </xf>
    <xf numFmtId="0" fontId="0" fillId="7" borderId="24" xfId="0" applyFill="1" applyBorder="1" applyAlignment="1">
      <alignment horizontal="center" vertical="top" textRotation="180"/>
    </xf>
    <xf numFmtId="0" fontId="0" fillId="7" borderId="25" xfId="0" applyFill="1" applyBorder="1" applyAlignment="1">
      <alignment horizontal="center" vertical="top" textRotation="180"/>
    </xf>
    <xf numFmtId="0" fontId="0" fillId="8" borderId="23" xfId="0" applyFill="1" applyBorder="1" applyAlignment="1">
      <alignment horizontal="center" vertical="top" textRotation="180"/>
    </xf>
    <xf numFmtId="0" fontId="0" fillId="8" borderId="24" xfId="0" applyFill="1" applyBorder="1" applyAlignment="1">
      <alignment horizontal="center" vertical="top" textRotation="180"/>
    </xf>
    <xf numFmtId="0" fontId="0" fillId="8" borderId="25" xfId="0" applyFill="1" applyBorder="1" applyAlignment="1">
      <alignment horizontal="center" vertical="top" textRotation="180"/>
    </xf>
    <xf numFmtId="0" fontId="0" fillId="16" borderId="16" xfId="0" applyFill="1" applyBorder="1" applyAlignment="1">
      <alignment horizontal="center" vertical="top" textRotation="180"/>
    </xf>
    <xf numFmtId="0" fontId="0" fillId="16" borderId="24" xfId="0" applyFill="1" applyBorder="1" applyAlignment="1">
      <alignment horizontal="center" vertical="top" textRotation="180"/>
    </xf>
    <xf numFmtId="0" fontId="0" fillId="16" borderId="24" xfId="0" applyFill="1" applyBorder="1" applyAlignment="1">
      <alignment horizontal="center" vertical="top" textRotation="180" wrapText="1"/>
    </xf>
    <xf numFmtId="0" fontId="0" fillId="16" borderId="15" xfId="0" applyFill="1" applyBorder="1" applyAlignment="1">
      <alignment horizontal="center" vertical="top" textRotation="180"/>
    </xf>
    <xf numFmtId="0" fontId="0" fillId="9" borderId="23" xfId="0" applyFill="1" applyBorder="1" applyAlignment="1">
      <alignment horizontal="center" vertical="top" textRotation="180"/>
    </xf>
    <xf numFmtId="0" fontId="0" fillId="9" borderId="24" xfId="0" applyFill="1" applyBorder="1" applyAlignment="1">
      <alignment horizontal="center" vertical="top" textRotation="180"/>
    </xf>
    <xf numFmtId="0" fontId="0" fillId="9" borderId="25" xfId="0" applyFill="1" applyBorder="1" applyAlignment="1">
      <alignment horizontal="center" vertical="top" textRotation="180"/>
    </xf>
    <xf numFmtId="0" fontId="0" fillId="17" borderId="16" xfId="0" applyFill="1" applyBorder="1" applyAlignment="1">
      <alignment horizontal="center" vertical="top" textRotation="180"/>
    </xf>
    <xf numFmtId="0" fontId="0" fillId="17" borderId="24" xfId="0" applyFill="1" applyBorder="1" applyAlignment="1">
      <alignment horizontal="center" vertical="top" textRotation="180"/>
    </xf>
    <xf numFmtId="0" fontId="0" fillId="17" borderId="24" xfId="0" applyFill="1" applyBorder="1" applyAlignment="1">
      <alignment horizontal="center" vertical="top" textRotation="180" wrapText="1"/>
    </xf>
    <xf numFmtId="0" fontId="0" fillId="17" borderId="25" xfId="0" applyFill="1" applyBorder="1" applyAlignment="1">
      <alignment horizontal="center" vertical="top" textRotation="180"/>
    </xf>
    <xf numFmtId="9" fontId="0" fillId="0" borderId="0" xfId="0" applyNumberFormat="1" applyFill="1"/>
    <xf numFmtId="9" fontId="0" fillId="0" borderId="0" xfId="0" applyNumberFormat="1"/>
    <xf numFmtId="0" fontId="3" fillId="0" borderId="0" xfId="0" applyFont="1" applyFill="1" applyBorder="1" applyAlignment="1"/>
    <xf numFmtId="0" fontId="3" fillId="0" borderId="0" xfId="0" applyFont="1" applyBorder="1" applyAlignment="1"/>
    <xf numFmtId="0" fontId="2" fillId="18" borderId="0" xfId="0" applyFont="1" applyFill="1" applyBorder="1" applyAlignment="1">
      <alignment horizontal="center" vertical="center"/>
    </xf>
    <xf numFmtId="0" fontId="2"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1" fillId="0" borderId="0" xfId="0" applyFont="1" applyBorder="1"/>
    <xf numFmtId="0" fontId="3" fillId="0" borderId="0" xfId="0" applyFont="1" applyFill="1" applyBorder="1" applyAlignment="1">
      <alignment horizontal="center"/>
    </xf>
    <xf numFmtId="0" fontId="3" fillId="0" borderId="0" xfId="0" applyFont="1" applyBorder="1" applyAlignment="1">
      <alignment horizontal="center"/>
    </xf>
    <xf numFmtId="0" fontId="3" fillId="10" borderId="0"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11" borderId="0"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12" borderId="0"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3" fillId="13" borderId="0" xfId="0" applyFont="1" applyFill="1" applyBorder="1" applyAlignment="1">
      <alignment horizontal="center" vertical="center" wrapText="1"/>
    </xf>
    <xf numFmtId="1" fontId="3" fillId="10" borderId="0" xfId="0" applyNumberFormat="1" applyFont="1" applyFill="1" applyBorder="1" applyAlignment="1">
      <alignment horizontal="right" vertical="center" wrapText="1"/>
    </xf>
    <xf numFmtId="1" fontId="3" fillId="19" borderId="0" xfId="0" applyNumberFormat="1" applyFont="1" applyFill="1" applyBorder="1" applyAlignment="1">
      <alignment horizontal="right" vertical="center" wrapText="1"/>
    </xf>
    <xf numFmtId="1" fontId="3" fillId="11" borderId="0" xfId="0" applyNumberFormat="1" applyFont="1" applyFill="1" applyBorder="1" applyAlignment="1">
      <alignment horizontal="right" vertical="center" wrapText="1"/>
    </xf>
    <xf numFmtId="1" fontId="3" fillId="2" borderId="0" xfId="0" applyNumberFormat="1" applyFont="1" applyFill="1" applyBorder="1" applyAlignment="1">
      <alignment horizontal="right" vertical="center" wrapText="1"/>
    </xf>
    <xf numFmtId="1" fontId="3" fillId="3" borderId="0" xfId="0" applyNumberFormat="1" applyFont="1" applyFill="1" applyBorder="1" applyAlignment="1">
      <alignment horizontal="right" vertical="center" wrapText="1"/>
    </xf>
    <xf numFmtId="1" fontId="3" fillId="4" borderId="0" xfId="0" applyNumberFormat="1" applyFont="1" applyFill="1" applyBorder="1" applyAlignment="1">
      <alignment horizontal="right" vertical="center" wrapText="1"/>
    </xf>
    <xf numFmtId="1" fontId="3" fillId="12" borderId="0" xfId="0" applyNumberFormat="1" applyFont="1" applyFill="1" applyBorder="1" applyAlignment="1">
      <alignment horizontal="right" vertical="center" wrapText="1"/>
    </xf>
    <xf numFmtId="1" fontId="3" fillId="5" borderId="0" xfId="0" applyNumberFormat="1" applyFont="1" applyFill="1" applyBorder="1" applyAlignment="1">
      <alignment horizontal="right" vertical="center" wrapText="1"/>
    </xf>
    <xf numFmtId="1" fontId="3" fillId="13" borderId="0" xfId="0" applyNumberFormat="1" applyFont="1" applyFill="1" applyBorder="1" applyAlignment="1">
      <alignment horizontal="right" vertical="center" wrapText="1"/>
    </xf>
    <xf numFmtId="0" fontId="3" fillId="0" borderId="0" xfId="0" applyFont="1" applyBorder="1" applyAlignment="1">
      <alignment horizontal="center" vertical="center"/>
    </xf>
    <xf numFmtId="0" fontId="1" fillId="0" borderId="0" xfId="0" applyFont="1" applyBorder="1" applyAlignment="1">
      <alignment horizontal="center"/>
    </xf>
    <xf numFmtId="0" fontId="1" fillId="14" borderId="0" xfId="0" applyFont="1" applyFill="1" applyBorder="1" applyAlignment="1">
      <alignment horizontal="left" vertical="top"/>
    </xf>
    <xf numFmtId="0" fontId="1" fillId="0" borderId="0" xfId="0" applyFont="1" applyBorder="1" applyAlignment="1">
      <alignment horizontal="left" vertical="top"/>
    </xf>
    <xf numFmtId="0" fontId="1" fillId="20" borderId="0" xfId="0" applyFont="1" applyFill="1" applyBorder="1" applyAlignment="1">
      <alignment horizontal="left" vertical="top" wrapText="1"/>
    </xf>
    <xf numFmtId="0" fontId="1" fillId="6"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7" borderId="0" xfId="0" applyFont="1" applyFill="1" applyBorder="1" applyAlignment="1">
      <alignment horizontal="left" vertical="top" wrapText="1"/>
    </xf>
    <xf numFmtId="0" fontId="0" fillId="8" borderId="0" xfId="0" applyFont="1" applyFill="1" applyBorder="1" applyAlignment="1">
      <alignment horizontal="left" vertical="top" wrapText="1"/>
    </xf>
    <xf numFmtId="0" fontId="0" fillId="16" borderId="0" xfId="0" applyFont="1" applyFill="1" applyBorder="1" applyAlignment="1">
      <alignment horizontal="left" vertical="top" wrapText="1"/>
    </xf>
    <xf numFmtId="0" fontId="1" fillId="9" borderId="0" xfId="0" applyFont="1" applyFill="1" applyBorder="1" applyAlignment="1">
      <alignment horizontal="left" vertical="top" wrapText="1"/>
    </xf>
    <xf numFmtId="0" fontId="1" fillId="17" borderId="0" xfId="0" applyFont="1" applyFill="1" applyBorder="1" applyAlignment="1">
      <alignment horizontal="left" vertical="top" wrapText="1"/>
    </xf>
    <xf numFmtId="1" fontId="1" fillId="14" borderId="0" xfId="0" applyNumberFormat="1" applyFont="1" applyFill="1" applyBorder="1" applyAlignment="1">
      <alignment horizontal="right" vertical="center"/>
    </xf>
    <xf numFmtId="1" fontId="1" fillId="0" borderId="0" xfId="0" applyNumberFormat="1" applyFont="1" applyBorder="1" applyAlignment="1">
      <alignment horizontal="left" vertical="top"/>
    </xf>
    <xf numFmtId="1" fontId="0" fillId="20" borderId="0" xfId="0" applyNumberFormat="1" applyFont="1" applyFill="1" applyBorder="1" applyAlignment="1">
      <alignment horizontal="right" vertical="center" wrapText="1"/>
    </xf>
    <xf numFmtId="1" fontId="0" fillId="6" borderId="0" xfId="0" applyNumberFormat="1" applyFont="1" applyFill="1" applyBorder="1" applyAlignment="1">
      <alignment horizontal="right" vertical="center" wrapText="1"/>
    </xf>
    <xf numFmtId="1" fontId="1" fillId="0" borderId="0" xfId="0" applyNumberFormat="1" applyFont="1" applyFill="1" applyBorder="1" applyAlignment="1">
      <alignment horizontal="left" vertical="top" wrapText="1"/>
    </xf>
    <xf numFmtId="1" fontId="1" fillId="7" borderId="0" xfId="0" applyNumberFormat="1" applyFont="1" applyFill="1" applyBorder="1" applyAlignment="1">
      <alignment horizontal="right" vertical="center" wrapText="1"/>
    </xf>
    <xf numFmtId="1" fontId="1" fillId="8" borderId="0" xfId="0" applyNumberFormat="1" applyFont="1" applyFill="1" applyBorder="1" applyAlignment="1">
      <alignment horizontal="right" vertical="center" wrapText="1"/>
    </xf>
    <xf numFmtId="1" fontId="1" fillId="16" borderId="0" xfId="0" applyNumberFormat="1" applyFont="1" applyFill="1" applyBorder="1" applyAlignment="1">
      <alignment horizontal="right" vertical="center" wrapText="1"/>
    </xf>
    <xf numFmtId="1" fontId="0" fillId="9" borderId="0" xfId="0" applyNumberFormat="1" applyFont="1" applyFill="1" applyBorder="1" applyAlignment="1">
      <alignment horizontal="right" vertical="center" wrapText="1"/>
    </xf>
    <xf numFmtId="1" fontId="0" fillId="17" borderId="0" xfId="0" applyNumberFormat="1" applyFont="1" applyFill="1" applyBorder="1" applyAlignment="1">
      <alignment horizontal="right" vertical="center" wrapText="1"/>
    </xf>
    <xf numFmtId="0" fontId="1" fillId="0" borderId="0" xfId="0" applyFont="1" applyFill="1" applyBorder="1" applyAlignment="1">
      <alignment horizontal="left" vertical="top"/>
    </xf>
    <xf numFmtId="0" fontId="1" fillId="0" borderId="0" xfId="0" applyFont="1" applyFill="1" applyBorder="1"/>
    <xf numFmtId="0" fontId="1" fillId="14" borderId="0" xfId="0" applyFont="1" applyFill="1" applyBorder="1" applyAlignment="1">
      <alignment horizontal="left" vertical="top" wrapText="1"/>
    </xf>
    <xf numFmtId="0" fontId="1" fillId="0" borderId="0" xfId="0" applyFont="1" applyBorder="1" applyAlignment="1">
      <alignment horizontal="left" vertical="top" wrapText="1"/>
    </xf>
    <xf numFmtId="0" fontId="0" fillId="0" borderId="0" xfId="0" applyFont="1" applyFill="1" applyBorder="1" applyAlignment="1">
      <alignment horizontal="left" vertical="top"/>
    </xf>
    <xf numFmtId="0" fontId="0" fillId="7" borderId="0" xfId="0" applyFont="1" applyFill="1" applyBorder="1" applyAlignment="1">
      <alignment horizontal="left" vertical="top" wrapText="1"/>
    </xf>
    <xf numFmtId="0" fontId="0" fillId="17" borderId="0" xfId="0" applyFont="1" applyFill="1" applyBorder="1" applyAlignment="1">
      <alignment horizontal="left" vertical="top" wrapText="1"/>
    </xf>
    <xf numFmtId="1" fontId="1" fillId="14" borderId="0" xfId="0" applyNumberFormat="1" applyFont="1" applyFill="1" applyBorder="1" applyAlignment="1">
      <alignment horizontal="right" vertical="center" wrapText="1"/>
    </xf>
    <xf numFmtId="1" fontId="1" fillId="0" borderId="0" xfId="0" applyNumberFormat="1" applyFont="1" applyBorder="1" applyAlignment="1">
      <alignment horizontal="left" vertical="top" wrapText="1"/>
    </xf>
    <xf numFmtId="1" fontId="0" fillId="8" borderId="0" xfId="0" applyNumberFormat="1" applyFont="1" applyFill="1" applyBorder="1" applyAlignment="1">
      <alignment horizontal="right" vertical="center" wrapText="1"/>
    </xf>
    <xf numFmtId="1" fontId="1" fillId="17" borderId="0" xfId="0" applyNumberFormat="1" applyFont="1" applyFill="1" applyBorder="1" applyAlignment="1">
      <alignment horizontal="right" vertical="center" wrapText="1"/>
    </xf>
    <xf numFmtId="1" fontId="1" fillId="0" borderId="0" xfId="0" applyNumberFormat="1" applyFont="1" applyBorder="1"/>
    <xf numFmtId="1" fontId="1" fillId="0" borderId="0" xfId="0" applyNumberFormat="1" applyFont="1" applyFill="1" applyBorder="1"/>
    <xf numFmtId="1" fontId="1" fillId="9" borderId="0" xfId="0" applyNumberFormat="1" applyFont="1" applyFill="1" applyBorder="1" applyAlignment="1">
      <alignment horizontal="right" vertical="center" wrapText="1"/>
    </xf>
    <xf numFmtId="0" fontId="0" fillId="6" borderId="0" xfId="0" applyFont="1" applyFill="1" applyBorder="1" applyAlignment="1">
      <alignment horizontal="left" vertical="top" wrapText="1"/>
    </xf>
    <xf numFmtId="0" fontId="1" fillId="14" borderId="0" xfId="0" applyFont="1" applyFill="1" applyBorder="1" applyAlignment="1">
      <alignment horizontal="right" vertical="center" wrapText="1"/>
    </xf>
    <xf numFmtId="0" fontId="0" fillId="20" borderId="0" xfId="0" applyFont="1" applyFill="1" applyBorder="1" applyAlignment="1">
      <alignment horizontal="right" vertical="center" wrapText="1"/>
    </xf>
    <xf numFmtId="0" fontId="0" fillId="6" borderId="0" xfId="0" applyFont="1" applyFill="1" applyBorder="1" applyAlignment="1">
      <alignment horizontal="right" vertical="center" wrapText="1"/>
    </xf>
    <xf numFmtId="0" fontId="3" fillId="19" borderId="0" xfId="0" applyFont="1" applyFill="1" applyBorder="1" applyAlignment="1">
      <alignment horizontal="center" vertical="center"/>
    </xf>
    <xf numFmtId="0" fontId="1" fillId="19" borderId="0" xfId="0" applyFont="1" applyFill="1" applyBorder="1" applyAlignment="1">
      <alignment horizontal="left" vertical="top" wrapText="1"/>
    </xf>
    <xf numFmtId="0" fontId="1" fillId="19" borderId="0" xfId="0" applyFont="1" applyFill="1" applyBorder="1" applyAlignment="1">
      <alignment horizontal="right" vertical="center" wrapText="1"/>
    </xf>
    <xf numFmtId="0" fontId="7" fillId="0" borderId="0" xfId="0" applyFont="1" applyFill="1" applyBorder="1" applyAlignment="1">
      <alignment horizontal="left" vertical="top" wrapText="1"/>
    </xf>
    <xf numFmtId="0" fontId="1" fillId="19" borderId="0" xfId="0" applyFont="1" applyFill="1" applyBorder="1"/>
    <xf numFmtId="0" fontId="9" fillId="10" borderId="1" xfId="2" applyFont="1" applyFill="1" applyBorder="1" applyAlignment="1">
      <alignment horizontal="center"/>
    </xf>
    <xf numFmtId="0" fontId="9" fillId="10" borderId="1" xfId="2" applyFont="1" applyFill="1" applyBorder="1" applyAlignment="1">
      <alignment horizontal="center" wrapText="1"/>
    </xf>
    <xf numFmtId="0" fontId="8" fillId="0" borderId="0" xfId="2"/>
    <xf numFmtId="0" fontId="10" fillId="0" borderId="1" xfId="2" applyFont="1" applyBorder="1" applyAlignment="1">
      <alignment vertical="center"/>
    </xf>
    <xf numFmtId="0" fontId="11" fillId="0" borderId="1" xfId="2" applyFont="1" applyBorder="1" applyAlignment="1">
      <alignment horizontal="left" vertical="top" wrapText="1"/>
    </xf>
    <xf numFmtId="0" fontId="8" fillId="0" borderId="0" xfId="2" applyAlignment="1">
      <alignment wrapText="1"/>
    </xf>
  </cellXfs>
  <cellStyles count="3">
    <cellStyle name="Normal" xfId="0" builtinId="0"/>
    <cellStyle name="Normal 2" xfId="2"/>
    <cellStyle name="Porcentaje" xfId="1" builtinId="5"/>
  </cellStyles>
  <dxfs count="33">
    <dxf>
      <font>
        <color theme="0"/>
      </font>
      <fill>
        <patternFill>
          <bgColor theme="0"/>
        </patternFill>
      </fill>
    </dxf>
    <dxf>
      <font>
        <color theme="0" tint="-0.499984740745262"/>
      </font>
      <fill>
        <patternFill>
          <bgColor theme="0" tint="-0.499984740745262"/>
        </patternFill>
      </fill>
    </dxf>
    <dxf>
      <font>
        <color theme="1"/>
      </font>
      <fill>
        <patternFill>
          <bgColor theme="1"/>
        </patternFill>
      </fill>
    </dxf>
    <dxf>
      <font>
        <color theme="0"/>
      </font>
      <fill>
        <patternFill>
          <bgColor theme="0"/>
        </patternFill>
      </fill>
    </dxf>
    <dxf>
      <font>
        <color theme="0" tint="-0.499984740745262"/>
      </font>
      <fill>
        <patternFill>
          <bgColor theme="0" tint="-0.499984740745262"/>
        </patternFill>
      </fill>
    </dxf>
    <dxf>
      <font>
        <color theme="1"/>
      </font>
      <fill>
        <patternFill>
          <bgColor theme="1"/>
        </patternFill>
      </fill>
    </dxf>
    <dxf>
      <font>
        <color theme="0"/>
      </font>
      <fill>
        <patternFill>
          <bgColor theme="0"/>
        </patternFill>
      </fill>
    </dxf>
    <dxf>
      <font>
        <color theme="0" tint="-0.499984740745262"/>
      </font>
      <fill>
        <patternFill>
          <bgColor theme="0" tint="-0.499984740745262"/>
        </patternFill>
      </fill>
    </dxf>
    <dxf>
      <font>
        <color theme="1"/>
      </font>
      <fill>
        <patternFill>
          <bgColor theme="1"/>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rgb="FFFF0000"/>
      </font>
      <fill>
        <patternFill>
          <bgColor rgb="FFFF0000"/>
        </patternFill>
      </fill>
    </dxf>
    <dxf>
      <font>
        <color rgb="FF00B050"/>
      </font>
      <fill>
        <patternFill>
          <bgColor rgb="FF00B05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externalLink" Target="externalLinks/externalLink2.xml"/><Relationship Id="rId7" Type="http://schemas.openxmlformats.org/officeDocument/2006/relationships/externalLink" Target="externalLinks/externalLink3.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 Id="rId3"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sz="1600" b="1"/>
              <a:t>Valor Ganado Semanal Acumulado [UF]</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manualLayout>
          <c:layoutTarget val="inner"/>
          <c:xMode val="edge"/>
          <c:yMode val="edge"/>
          <c:x val="0.0989548345293146"/>
          <c:y val="0.114612522061165"/>
          <c:w val="0.730675753153865"/>
          <c:h val="0.752457000933757"/>
        </c:manualLayout>
      </c:layout>
      <c:lineChart>
        <c:grouping val="standard"/>
        <c:varyColors val="0"/>
        <c:ser>
          <c:idx val="0"/>
          <c:order val="0"/>
          <c:tx>
            <c:strRef>
              <c:f>valor_ganado!$J$3</c:f>
              <c:strCache>
                <c:ptCount val="1"/>
                <c:pt idx="0">
                  <c:v>VP Acum.</c:v>
                </c:pt>
              </c:strCache>
            </c:strRef>
          </c:tx>
          <c:spPr>
            <a:ln w="12700" cap="rnd" cmpd="sng">
              <a:solidFill>
                <a:srgbClr val="FF0000">
                  <a:alpha val="30000"/>
                </a:srgbClr>
              </a:solidFill>
              <a:round/>
            </a:ln>
            <a:effectLst/>
          </c:spPr>
          <c:marker>
            <c:symbol val="none"/>
          </c:marker>
          <c:val>
            <c:numRef>
              <c:f>valor_ganado!$J$4:$J$21</c:f>
              <c:numCache>
                <c:formatCode>0</c:formatCode>
                <c:ptCount val="18"/>
                <c:pt idx="0">
                  <c:v>42.0</c:v>
                </c:pt>
                <c:pt idx="1">
                  <c:v>107.0</c:v>
                </c:pt>
                <c:pt idx="2">
                  <c:v>169.0</c:v>
                </c:pt>
                <c:pt idx="3">
                  <c:v>231.0</c:v>
                </c:pt>
                <c:pt idx="4">
                  <c:v>291.0</c:v>
                </c:pt>
                <c:pt idx="5">
                  <c:v>352.0</c:v>
                </c:pt>
                <c:pt idx="6">
                  <c:v>404.0</c:v>
                </c:pt>
                <c:pt idx="7">
                  <c:v>447.0</c:v>
                </c:pt>
                <c:pt idx="8">
                  <c:v>489.0</c:v>
                </c:pt>
                <c:pt idx="9">
                  <c:v>526.0</c:v>
                </c:pt>
                <c:pt idx="10">
                  <c:v>556.0</c:v>
                </c:pt>
                <c:pt idx="11">
                  <c:v>581.0</c:v>
                </c:pt>
                <c:pt idx="12">
                  <c:v>623.0</c:v>
                </c:pt>
                <c:pt idx="13">
                  <c:v>672.0</c:v>
                </c:pt>
                <c:pt idx="14">
                  <c:v>706.0</c:v>
                </c:pt>
                <c:pt idx="15">
                  <c:v>730.0</c:v>
                </c:pt>
                <c:pt idx="16">
                  <c:v>752.0</c:v>
                </c:pt>
                <c:pt idx="17">
                  <c:v>760.0</c:v>
                </c:pt>
              </c:numCache>
            </c:numRef>
          </c:val>
          <c:smooth val="1"/>
          <c:extLst xmlns:c16r2="http://schemas.microsoft.com/office/drawing/2015/06/chart">
            <c:ext xmlns:c16="http://schemas.microsoft.com/office/drawing/2014/chart" uri="{C3380CC4-5D6E-409C-BE32-E72D297353CC}">
              <c16:uniqueId val="{00000000-4C71-45BE-80BA-AB707FDE764B}"/>
            </c:ext>
          </c:extLst>
        </c:ser>
        <c:ser>
          <c:idx val="1"/>
          <c:order val="1"/>
          <c:tx>
            <c:strRef>
              <c:f>valor_ganado!$K$3</c:f>
              <c:strCache>
                <c:ptCount val="1"/>
                <c:pt idx="0">
                  <c:v>VG Acum.</c:v>
                </c:pt>
              </c:strCache>
            </c:strRef>
          </c:tx>
          <c:spPr>
            <a:ln w="12700" cap="rnd">
              <a:solidFill>
                <a:schemeClr val="accent5"/>
              </a:solidFill>
              <a:round/>
            </a:ln>
            <a:effectLst/>
          </c:spPr>
          <c:marker>
            <c:symbol val="none"/>
          </c:marker>
          <c:val>
            <c:numRef>
              <c:f>valor_ganado!$K$4:$K$21</c:f>
              <c:numCache>
                <c:formatCode>0</c:formatCode>
                <c:ptCount val="18"/>
                <c:pt idx="0">
                  <c:v>38.0</c:v>
                </c:pt>
                <c:pt idx="1">
                  <c:v>93.0</c:v>
                </c:pt>
                <c:pt idx="2">
                  <c:v>160.0</c:v>
                </c:pt>
                <c:pt idx="3">
                  <c:v>217.0</c:v>
                </c:pt>
                <c:pt idx="4">
                  <c:v>274.0</c:v>
                </c:pt>
                <c:pt idx="5">
                  <c:v>336.0</c:v>
                </c:pt>
                <c:pt idx="6">
                  <c:v>371.0</c:v>
                </c:pt>
                <c:pt idx="7">
                  <c:v>413.0</c:v>
                </c:pt>
                <c:pt idx="8">
                  <c:v>444.0</c:v>
                </c:pt>
                <c:pt idx="9">
                  <c:v>496.0</c:v>
                </c:pt>
                <c:pt idx="10">
                  <c:v>533.0</c:v>
                </c:pt>
                <c:pt idx="11">
                  <c:v>585.0</c:v>
                </c:pt>
                <c:pt idx="12">
                  <c:v>#N/A</c:v>
                </c:pt>
                <c:pt idx="13">
                  <c:v>#N/A</c:v>
                </c:pt>
                <c:pt idx="14">
                  <c:v>#N/A</c:v>
                </c:pt>
                <c:pt idx="15">
                  <c:v>#N/A</c:v>
                </c:pt>
                <c:pt idx="16">
                  <c:v>#N/A</c:v>
                </c:pt>
                <c:pt idx="17">
                  <c:v>#N/A</c:v>
                </c:pt>
              </c:numCache>
            </c:numRef>
          </c:val>
          <c:smooth val="0"/>
          <c:extLst xmlns:c16r2="http://schemas.microsoft.com/office/drawing/2015/06/chart">
            <c:ext xmlns:c16="http://schemas.microsoft.com/office/drawing/2014/chart" uri="{C3380CC4-5D6E-409C-BE32-E72D297353CC}">
              <c16:uniqueId val="{00000001-4C71-45BE-80BA-AB707FDE764B}"/>
            </c:ext>
          </c:extLst>
        </c:ser>
        <c:ser>
          <c:idx val="2"/>
          <c:order val="2"/>
          <c:tx>
            <c:strRef>
              <c:f>valor_ganado!$L$3</c:f>
              <c:strCache>
                <c:ptCount val="1"/>
                <c:pt idx="0">
                  <c:v>CR Acum.</c:v>
                </c:pt>
              </c:strCache>
            </c:strRef>
          </c:tx>
          <c:spPr>
            <a:ln w="12700" cap="rnd">
              <a:solidFill>
                <a:schemeClr val="accent6"/>
              </a:solidFill>
              <a:round/>
            </a:ln>
            <a:effectLst/>
          </c:spPr>
          <c:marker>
            <c:symbol val="none"/>
          </c:marker>
          <c:val>
            <c:numRef>
              <c:f>valor_ganado!$L$4:$L$21</c:f>
              <c:numCache>
                <c:formatCode>0</c:formatCode>
                <c:ptCount val="18"/>
                <c:pt idx="0">
                  <c:v>30.0</c:v>
                </c:pt>
                <c:pt idx="1">
                  <c:v>140.0</c:v>
                </c:pt>
                <c:pt idx="2">
                  <c:v>157.0</c:v>
                </c:pt>
                <c:pt idx="3">
                  <c:v>219.0</c:v>
                </c:pt>
                <c:pt idx="4">
                  <c:v>271.0</c:v>
                </c:pt>
                <c:pt idx="5">
                  <c:v>330.0</c:v>
                </c:pt>
                <c:pt idx="6">
                  <c:v>361.0</c:v>
                </c:pt>
                <c:pt idx="7">
                  <c:v>377.0</c:v>
                </c:pt>
                <c:pt idx="8">
                  <c:v>402.0</c:v>
                </c:pt>
                <c:pt idx="9">
                  <c:v>488.0</c:v>
                </c:pt>
                <c:pt idx="10">
                  <c:v>495.0</c:v>
                </c:pt>
                <c:pt idx="11">
                  <c:v>520.0</c:v>
                </c:pt>
                <c:pt idx="12">
                  <c:v>#N/A</c:v>
                </c:pt>
                <c:pt idx="13">
                  <c:v>#N/A</c:v>
                </c:pt>
                <c:pt idx="14">
                  <c:v>#N/A</c:v>
                </c:pt>
                <c:pt idx="15">
                  <c:v>#N/A</c:v>
                </c:pt>
                <c:pt idx="16">
                  <c:v>#N/A</c:v>
                </c:pt>
                <c:pt idx="17">
                  <c:v>#N/A</c:v>
                </c:pt>
              </c:numCache>
            </c:numRef>
          </c:val>
          <c:smooth val="1"/>
          <c:extLst xmlns:c16r2="http://schemas.microsoft.com/office/drawing/2015/06/chart">
            <c:ext xmlns:c16="http://schemas.microsoft.com/office/drawing/2014/chart" uri="{C3380CC4-5D6E-409C-BE32-E72D297353CC}">
              <c16:uniqueId val="{00000002-4C71-45BE-80BA-AB707FDE764B}"/>
            </c:ext>
          </c:extLst>
        </c:ser>
        <c:dLbls>
          <c:showLegendKey val="0"/>
          <c:showVal val="0"/>
          <c:showCatName val="0"/>
          <c:showSerName val="0"/>
          <c:showPercent val="0"/>
          <c:showBubbleSize val="0"/>
        </c:dLbls>
        <c:smooth val="0"/>
        <c:axId val="-2137565168"/>
        <c:axId val="-2137562416"/>
      </c:lineChart>
      <c:catAx>
        <c:axId val="-2137565168"/>
        <c:scaling>
          <c:orientation val="minMax"/>
        </c:scaling>
        <c:delete val="0"/>
        <c:axPos val="b"/>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37562416"/>
        <c:crossesAt val="0.0"/>
        <c:auto val="1"/>
        <c:lblAlgn val="ctr"/>
        <c:lblOffset val="100"/>
        <c:noMultiLvlLbl val="0"/>
      </c:catAx>
      <c:valAx>
        <c:axId val="-2137562416"/>
        <c:scaling>
          <c:orientation val="minMax"/>
          <c:max val="800.0"/>
          <c:min val="0.0"/>
        </c:scaling>
        <c:delete val="0"/>
        <c:axPos val="l"/>
        <c:majorGridlines>
          <c:spPr>
            <a:ln w="0"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37565168"/>
        <c:crosses val="autoZero"/>
        <c:crossBetween val="between"/>
      </c:valAx>
      <c:spPr>
        <a:noFill/>
        <a:ln>
          <a:noFill/>
        </a:ln>
        <a:effectLst/>
      </c:spPr>
    </c:plotArea>
    <c:legend>
      <c:legendPos val="r"/>
      <c:layout>
        <c:manualLayout>
          <c:xMode val="edge"/>
          <c:yMode val="edge"/>
          <c:x val="0.839324635281185"/>
          <c:y val="0.377880891562086"/>
          <c:w val="0.131924487886887"/>
          <c:h val="0.2269131407908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311452</xdr:colOff>
      <xdr:row>21</xdr:row>
      <xdr:rowOff>200592</xdr:rowOff>
    </xdr:from>
    <xdr:to>
      <xdr:col>16</xdr:col>
      <xdr:colOff>18143</xdr:colOff>
      <xdr:row>47</xdr:row>
      <xdr:rowOff>43296</xdr:rowOff>
    </xdr:to>
    <xdr:graphicFrame macro="">
      <xdr:nvGraphicFramePr>
        <xdr:cNvPr id="2" name="Gráfico 1">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0.41031</cdr:x>
      <cdr:y>0.92952</cdr:y>
    </cdr:from>
    <cdr:to>
      <cdr:x>0.55206</cdr:x>
      <cdr:y>0.96917</cdr:y>
    </cdr:to>
    <cdr:sp macro="" textlink="">
      <cdr:nvSpPr>
        <cdr:cNvPr id="2" name="CuadroTexto 1"/>
        <cdr:cNvSpPr txBox="1"/>
      </cdr:nvSpPr>
      <cdr:spPr>
        <a:xfrm xmlns:a="http://schemas.openxmlformats.org/drawingml/2006/main">
          <a:off x="3876661" y="4872809"/>
          <a:ext cx="1339273" cy="207819"/>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s-ES_tradnl" sz="1000" b="1"/>
            <a:t>Tiempo</a:t>
          </a:r>
          <a:r>
            <a:rPr lang="es-ES_tradnl" sz="1000" b="1" baseline="0"/>
            <a:t> [Semana]</a:t>
          </a:r>
          <a:endParaRPr lang="es-ES_tradnl" sz="1000" b="1"/>
        </a:p>
      </cdr:txBody>
    </cdr:sp>
  </cdr:relSizeAnchor>
  <cdr:relSizeAnchor xmlns:cdr="http://schemas.openxmlformats.org/drawingml/2006/chartDrawing">
    <cdr:from>
      <cdr:x>0.02982</cdr:x>
      <cdr:y>0.35106</cdr:y>
    </cdr:from>
    <cdr:to>
      <cdr:x>0.05181</cdr:x>
      <cdr:y>0.60654</cdr:y>
    </cdr:to>
    <cdr:sp macro="" textlink="">
      <cdr:nvSpPr>
        <cdr:cNvPr id="3" name="CuadroTexto 2"/>
        <cdr:cNvSpPr txBox="1"/>
      </cdr:nvSpPr>
      <cdr:spPr>
        <a:xfrm xmlns:a="http://schemas.openxmlformats.org/drawingml/2006/main" rot="16200000">
          <a:off x="-284018" y="2406072"/>
          <a:ext cx="1339273" cy="207819"/>
        </a:xfrm>
        <a:prstGeom xmlns:a="http://schemas.openxmlformats.org/drawingml/2006/main" prst="rect">
          <a:avLst/>
        </a:prstGeom>
      </cdr:spPr>
      <cdr:txBody>
        <a:bodyPr xmlns:a="http://schemas.openxmlformats.org/drawingml/2006/main" wrap="non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ES_tradnl" sz="1000" b="1"/>
            <a:t>Valorización [UF]</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186310</xdr:colOff>
      <xdr:row>4</xdr:row>
      <xdr:rowOff>97078</xdr:rowOff>
    </xdr:from>
    <xdr:to>
      <xdr:col>4</xdr:col>
      <xdr:colOff>107817</xdr:colOff>
      <xdr:row>5</xdr:row>
      <xdr:rowOff>110615</xdr:rowOff>
    </xdr:to>
    <xdr:sp macro="" textlink="">
      <xdr:nvSpPr>
        <xdr:cNvPr id="2" name="Elipse 1">
          <a:extLst>
            <a:ext uri="{FF2B5EF4-FFF2-40B4-BE49-F238E27FC236}">
              <a16:creationId xmlns:a16="http://schemas.microsoft.com/office/drawing/2014/main" xmlns="" id="{00000000-0008-0000-0200-0000B8000000}"/>
            </a:ext>
          </a:extLst>
        </xdr:cNvPr>
        <xdr:cNvSpPr/>
      </xdr:nvSpPr>
      <xdr:spPr>
        <a:xfrm>
          <a:off x="2777110" y="909878"/>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77</xdr:col>
      <xdr:colOff>0</xdr:colOff>
      <xdr:row>0</xdr:row>
      <xdr:rowOff>101179</xdr:rowOff>
    </xdr:from>
    <xdr:to>
      <xdr:col>77</xdr:col>
      <xdr:colOff>0</xdr:colOff>
      <xdr:row>1</xdr:row>
      <xdr:rowOff>114716</xdr:rowOff>
    </xdr:to>
    <xdr:sp macro="" textlink="">
      <xdr:nvSpPr>
        <xdr:cNvPr id="3" name="Elipse 2">
          <a:extLst>
            <a:ext uri="{FF2B5EF4-FFF2-40B4-BE49-F238E27FC236}">
              <a16:creationId xmlns:a16="http://schemas.microsoft.com/office/drawing/2014/main" xmlns="" id="{00000000-0008-0000-0200-000057010000}"/>
            </a:ext>
          </a:extLst>
        </xdr:cNvPr>
        <xdr:cNvSpPr/>
      </xdr:nvSpPr>
      <xdr:spPr>
        <a:xfrm>
          <a:off x="24206200" y="101179"/>
          <a:ext cx="0"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77</xdr:col>
      <xdr:colOff>0</xdr:colOff>
      <xdr:row>0</xdr:row>
      <xdr:rowOff>95821</xdr:rowOff>
    </xdr:from>
    <xdr:to>
      <xdr:col>77</xdr:col>
      <xdr:colOff>0</xdr:colOff>
      <xdr:row>1</xdr:row>
      <xdr:rowOff>109359</xdr:rowOff>
    </xdr:to>
    <xdr:sp macro="" textlink="">
      <xdr:nvSpPr>
        <xdr:cNvPr id="4" name="Elipse 3">
          <a:extLst>
            <a:ext uri="{FF2B5EF4-FFF2-40B4-BE49-F238E27FC236}">
              <a16:creationId xmlns:a16="http://schemas.microsoft.com/office/drawing/2014/main" xmlns="" id="{00000000-0008-0000-0200-000058010000}"/>
            </a:ext>
          </a:extLst>
        </xdr:cNvPr>
        <xdr:cNvSpPr/>
      </xdr:nvSpPr>
      <xdr:spPr>
        <a:xfrm>
          <a:off x="24206200" y="95821"/>
          <a:ext cx="0" cy="216738"/>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77</xdr:col>
      <xdr:colOff>0</xdr:colOff>
      <xdr:row>0</xdr:row>
      <xdr:rowOff>100053</xdr:rowOff>
    </xdr:from>
    <xdr:to>
      <xdr:col>77</xdr:col>
      <xdr:colOff>0</xdr:colOff>
      <xdr:row>1</xdr:row>
      <xdr:rowOff>113591</xdr:rowOff>
    </xdr:to>
    <xdr:sp macro="" textlink="">
      <xdr:nvSpPr>
        <xdr:cNvPr id="5" name="Elipse 4">
          <a:extLst>
            <a:ext uri="{FF2B5EF4-FFF2-40B4-BE49-F238E27FC236}">
              <a16:creationId xmlns:a16="http://schemas.microsoft.com/office/drawing/2014/main" xmlns="" id="{00000000-0008-0000-0200-000059010000}"/>
            </a:ext>
          </a:extLst>
        </xdr:cNvPr>
        <xdr:cNvSpPr/>
      </xdr:nvSpPr>
      <xdr:spPr>
        <a:xfrm>
          <a:off x="24206200" y="100053"/>
          <a:ext cx="0" cy="216738"/>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77</xdr:col>
      <xdr:colOff>0</xdr:colOff>
      <xdr:row>0</xdr:row>
      <xdr:rowOff>102265</xdr:rowOff>
    </xdr:from>
    <xdr:to>
      <xdr:col>77</xdr:col>
      <xdr:colOff>0</xdr:colOff>
      <xdr:row>1</xdr:row>
      <xdr:rowOff>115802</xdr:rowOff>
    </xdr:to>
    <xdr:sp macro="" textlink="">
      <xdr:nvSpPr>
        <xdr:cNvPr id="6" name="Elipse 5">
          <a:extLst>
            <a:ext uri="{FF2B5EF4-FFF2-40B4-BE49-F238E27FC236}">
              <a16:creationId xmlns:a16="http://schemas.microsoft.com/office/drawing/2014/main" xmlns="" id="{00000000-0008-0000-0200-00005C010000}"/>
            </a:ext>
          </a:extLst>
        </xdr:cNvPr>
        <xdr:cNvSpPr/>
      </xdr:nvSpPr>
      <xdr:spPr>
        <a:xfrm>
          <a:off x="24206200" y="102265"/>
          <a:ext cx="0"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77</xdr:col>
      <xdr:colOff>0</xdr:colOff>
      <xdr:row>0</xdr:row>
      <xdr:rowOff>98737</xdr:rowOff>
    </xdr:from>
    <xdr:to>
      <xdr:col>77</xdr:col>
      <xdr:colOff>0</xdr:colOff>
      <xdr:row>1</xdr:row>
      <xdr:rowOff>112274</xdr:rowOff>
    </xdr:to>
    <xdr:sp macro="" textlink="">
      <xdr:nvSpPr>
        <xdr:cNvPr id="7" name="Elipse 6">
          <a:extLst>
            <a:ext uri="{FF2B5EF4-FFF2-40B4-BE49-F238E27FC236}">
              <a16:creationId xmlns:a16="http://schemas.microsoft.com/office/drawing/2014/main" xmlns="" id="{00000000-0008-0000-0200-000062010000}"/>
            </a:ext>
          </a:extLst>
        </xdr:cNvPr>
        <xdr:cNvSpPr/>
      </xdr:nvSpPr>
      <xdr:spPr>
        <a:xfrm>
          <a:off x="24206200" y="98737"/>
          <a:ext cx="0"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xdr:col>
      <xdr:colOff>189168</xdr:colOff>
      <xdr:row>2</xdr:row>
      <xdr:rowOff>92341</xdr:rowOff>
    </xdr:from>
    <xdr:to>
      <xdr:col>4</xdr:col>
      <xdr:colOff>110675</xdr:colOff>
      <xdr:row>3</xdr:row>
      <xdr:rowOff>105878</xdr:rowOff>
    </xdr:to>
    <xdr:sp macro="" textlink="">
      <xdr:nvSpPr>
        <xdr:cNvPr id="8" name="Elipse 7">
          <a:extLst>
            <a:ext uri="{FF2B5EF4-FFF2-40B4-BE49-F238E27FC236}">
              <a16:creationId xmlns:a16="http://schemas.microsoft.com/office/drawing/2014/main" xmlns="" id="{00000000-0008-0000-0200-000066010000}"/>
            </a:ext>
          </a:extLst>
        </xdr:cNvPr>
        <xdr:cNvSpPr/>
      </xdr:nvSpPr>
      <xdr:spPr>
        <a:xfrm>
          <a:off x="2779968" y="498741"/>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xdr:col>
      <xdr:colOff>185434</xdr:colOff>
      <xdr:row>8</xdr:row>
      <xdr:rowOff>96204</xdr:rowOff>
    </xdr:from>
    <xdr:to>
      <xdr:col>4</xdr:col>
      <xdr:colOff>106941</xdr:colOff>
      <xdr:row>9</xdr:row>
      <xdr:rowOff>109741</xdr:rowOff>
    </xdr:to>
    <xdr:sp macro="" textlink="">
      <xdr:nvSpPr>
        <xdr:cNvPr id="9" name="Elipse 8">
          <a:extLst>
            <a:ext uri="{FF2B5EF4-FFF2-40B4-BE49-F238E27FC236}">
              <a16:creationId xmlns:a16="http://schemas.microsoft.com/office/drawing/2014/main" xmlns="" id="{00000000-0008-0000-0200-000067010000}"/>
            </a:ext>
          </a:extLst>
        </xdr:cNvPr>
        <xdr:cNvSpPr/>
      </xdr:nvSpPr>
      <xdr:spPr>
        <a:xfrm>
          <a:off x="2776234" y="1721804"/>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xdr:col>
      <xdr:colOff>188292</xdr:colOff>
      <xdr:row>6</xdr:row>
      <xdr:rowOff>95399</xdr:rowOff>
    </xdr:from>
    <xdr:to>
      <xdr:col>4</xdr:col>
      <xdr:colOff>109799</xdr:colOff>
      <xdr:row>7</xdr:row>
      <xdr:rowOff>108936</xdr:rowOff>
    </xdr:to>
    <xdr:sp macro="" textlink="">
      <xdr:nvSpPr>
        <xdr:cNvPr id="10" name="Elipse 9">
          <a:extLst>
            <a:ext uri="{FF2B5EF4-FFF2-40B4-BE49-F238E27FC236}">
              <a16:creationId xmlns:a16="http://schemas.microsoft.com/office/drawing/2014/main" xmlns="" id="{00000000-0008-0000-0200-000068010000}"/>
            </a:ext>
          </a:extLst>
        </xdr:cNvPr>
        <xdr:cNvSpPr/>
      </xdr:nvSpPr>
      <xdr:spPr>
        <a:xfrm>
          <a:off x="2779092" y="1314599"/>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xdr:col>
      <xdr:colOff>185863</xdr:colOff>
      <xdr:row>10</xdr:row>
      <xdr:rowOff>95400</xdr:rowOff>
    </xdr:from>
    <xdr:to>
      <xdr:col>4</xdr:col>
      <xdr:colOff>107370</xdr:colOff>
      <xdr:row>11</xdr:row>
      <xdr:rowOff>108937</xdr:rowOff>
    </xdr:to>
    <xdr:sp macro="" textlink="">
      <xdr:nvSpPr>
        <xdr:cNvPr id="11" name="Elipse 10">
          <a:extLst>
            <a:ext uri="{FF2B5EF4-FFF2-40B4-BE49-F238E27FC236}">
              <a16:creationId xmlns:a16="http://schemas.microsoft.com/office/drawing/2014/main" xmlns="" id="{00000000-0008-0000-0200-000069010000}"/>
            </a:ext>
          </a:extLst>
        </xdr:cNvPr>
        <xdr:cNvSpPr/>
      </xdr:nvSpPr>
      <xdr:spPr>
        <a:xfrm>
          <a:off x="2776663" y="2127400"/>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xdr:col>
      <xdr:colOff>133683</xdr:colOff>
      <xdr:row>12</xdr:row>
      <xdr:rowOff>43251</xdr:rowOff>
    </xdr:from>
    <xdr:to>
      <xdr:col>4</xdr:col>
      <xdr:colOff>164658</xdr:colOff>
      <xdr:row>13</xdr:row>
      <xdr:rowOff>161737</xdr:rowOff>
    </xdr:to>
    <xdr:grpSp>
      <xdr:nvGrpSpPr>
        <xdr:cNvPr id="12" name="Agrupar 11">
          <a:extLst>
            <a:ext uri="{FF2B5EF4-FFF2-40B4-BE49-F238E27FC236}">
              <a16:creationId xmlns:a16="http://schemas.microsoft.com/office/drawing/2014/main" xmlns="" id="{00000000-0008-0000-0200-00006C010000}"/>
            </a:ext>
          </a:extLst>
        </xdr:cNvPr>
        <xdr:cNvGrpSpPr/>
      </xdr:nvGrpSpPr>
      <xdr:grpSpPr>
        <a:xfrm>
          <a:off x="2724483" y="2481651"/>
          <a:ext cx="323075" cy="321686"/>
          <a:chOff x="2724702" y="1260429"/>
          <a:chExt cx="324000" cy="324000"/>
        </a:xfrm>
      </xdr:grpSpPr>
      <xdr:sp macro="" textlink="">
        <xdr:nvSpPr>
          <xdr:cNvPr id="13" name="Anillo 12">
            <a:extLst>
              <a:ext uri="{FF2B5EF4-FFF2-40B4-BE49-F238E27FC236}">
                <a16:creationId xmlns:a16="http://schemas.microsoft.com/office/drawing/2014/main" xmlns="" id="{00000000-0008-0000-0200-00006D010000}"/>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4" name="Elipse 13">
            <a:extLst>
              <a:ext uri="{FF2B5EF4-FFF2-40B4-BE49-F238E27FC236}">
                <a16:creationId xmlns:a16="http://schemas.microsoft.com/office/drawing/2014/main" xmlns="" id="{00000000-0008-0000-0200-00006E010000}"/>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5</xdr:col>
      <xdr:colOff>132739</xdr:colOff>
      <xdr:row>12</xdr:row>
      <xdr:rowOff>39105</xdr:rowOff>
    </xdr:from>
    <xdr:to>
      <xdr:col>6</xdr:col>
      <xdr:colOff>163714</xdr:colOff>
      <xdr:row>13</xdr:row>
      <xdr:rowOff>157591</xdr:rowOff>
    </xdr:to>
    <xdr:grpSp>
      <xdr:nvGrpSpPr>
        <xdr:cNvPr id="15" name="Agrupar 14">
          <a:extLst>
            <a:ext uri="{FF2B5EF4-FFF2-40B4-BE49-F238E27FC236}">
              <a16:creationId xmlns:a16="http://schemas.microsoft.com/office/drawing/2014/main" xmlns="" id="{00000000-0008-0000-0200-00006F010000}"/>
            </a:ext>
          </a:extLst>
        </xdr:cNvPr>
        <xdr:cNvGrpSpPr/>
      </xdr:nvGrpSpPr>
      <xdr:grpSpPr>
        <a:xfrm>
          <a:off x="3307739" y="2477505"/>
          <a:ext cx="323075" cy="321686"/>
          <a:chOff x="2724702" y="1260429"/>
          <a:chExt cx="324000" cy="324000"/>
        </a:xfrm>
      </xdr:grpSpPr>
      <xdr:sp macro="" textlink="">
        <xdr:nvSpPr>
          <xdr:cNvPr id="16" name="Anillo 15">
            <a:extLst>
              <a:ext uri="{FF2B5EF4-FFF2-40B4-BE49-F238E27FC236}">
                <a16:creationId xmlns:a16="http://schemas.microsoft.com/office/drawing/2014/main" xmlns="" id="{00000000-0008-0000-0200-000070010000}"/>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7" name="Elipse 16">
            <a:extLst>
              <a:ext uri="{FF2B5EF4-FFF2-40B4-BE49-F238E27FC236}">
                <a16:creationId xmlns:a16="http://schemas.microsoft.com/office/drawing/2014/main" xmlns="" id="{00000000-0008-0000-0200-000071010000}"/>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7</xdr:col>
      <xdr:colOff>186058</xdr:colOff>
      <xdr:row>10</xdr:row>
      <xdr:rowOff>91783</xdr:rowOff>
    </xdr:from>
    <xdr:to>
      <xdr:col>8</xdr:col>
      <xdr:colOff>107565</xdr:colOff>
      <xdr:row>11</xdr:row>
      <xdr:rowOff>105320</xdr:rowOff>
    </xdr:to>
    <xdr:sp macro="" textlink="">
      <xdr:nvSpPr>
        <xdr:cNvPr id="18" name="Elipse 17">
          <a:extLst>
            <a:ext uri="{FF2B5EF4-FFF2-40B4-BE49-F238E27FC236}">
              <a16:creationId xmlns:a16="http://schemas.microsoft.com/office/drawing/2014/main" xmlns="" id="{00000000-0008-0000-0200-000076010000}"/>
            </a:ext>
          </a:extLst>
        </xdr:cNvPr>
        <xdr:cNvSpPr/>
      </xdr:nvSpPr>
      <xdr:spPr>
        <a:xfrm>
          <a:off x="3945258" y="2123783"/>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xdr:col>
      <xdr:colOff>186932</xdr:colOff>
      <xdr:row>4</xdr:row>
      <xdr:rowOff>98922</xdr:rowOff>
    </xdr:from>
    <xdr:to>
      <xdr:col>6</xdr:col>
      <xdr:colOff>108439</xdr:colOff>
      <xdr:row>5</xdr:row>
      <xdr:rowOff>112459</xdr:rowOff>
    </xdr:to>
    <xdr:sp macro="" textlink="">
      <xdr:nvSpPr>
        <xdr:cNvPr id="19" name="Elipse 18">
          <a:extLst>
            <a:ext uri="{FF2B5EF4-FFF2-40B4-BE49-F238E27FC236}">
              <a16:creationId xmlns:a16="http://schemas.microsoft.com/office/drawing/2014/main" xmlns="" id="{00000000-0008-0000-0200-000078010000}"/>
            </a:ext>
          </a:extLst>
        </xdr:cNvPr>
        <xdr:cNvSpPr/>
      </xdr:nvSpPr>
      <xdr:spPr>
        <a:xfrm>
          <a:off x="3361932" y="91172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xdr:col>
      <xdr:colOff>185858</xdr:colOff>
      <xdr:row>2</xdr:row>
      <xdr:rowOff>98117</xdr:rowOff>
    </xdr:from>
    <xdr:to>
      <xdr:col>6</xdr:col>
      <xdr:colOff>107365</xdr:colOff>
      <xdr:row>3</xdr:row>
      <xdr:rowOff>111654</xdr:rowOff>
    </xdr:to>
    <xdr:sp macro="" textlink="">
      <xdr:nvSpPr>
        <xdr:cNvPr id="20" name="Elipse 19">
          <a:extLst>
            <a:ext uri="{FF2B5EF4-FFF2-40B4-BE49-F238E27FC236}">
              <a16:creationId xmlns:a16="http://schemas.microsoft.com/office/drawing/2014/main" xmlns="" id="{00000000-0008-0000-0200-000079010000}"/>
            </a:ext>
          </a:extLst>
        </xdr:cNvPr>
        <xdr:cNvSpPr/>
      </xdr:nvSpPr>
      <xdr:spPr>
        <a:xfrm>
          <a:off x="3360858" y="504517"/>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xdr:col>
      <xdr:colOff>186056</xdr:colOff>
      <xdr:row>8</xdr:row>
      <xdr:rowOff>98048</xdr:rowOff>
    </xdr:from>
    <xdr:to>
      <xdr:col>6</xdr:col>
      <xdr:colOff>107563</xdr:colOff>
      <xdr:row>9</xdr:row>
      <xdr:rowOff>111585</xdr:rowOff>
    </xdr:to>
    <xdr:sp macro="" textlink="">
      <xdr:nvSpPr>
        <xdr:cNvPr id="21" name="Elipse 20">
          <a:extLst>
            <a:ext uri="{FF2B5EF4-FFF2-40B4-BE49-F238E27FC236}">
              <a16:creationId xmlns:a16="http://schemas.microsoft.com/office/drawing/2014/main" xmlns="" id="{00000000-0008-0000-0200-00007A010000}"/>
            </a:ext>
          </a:extLst>
        </xdr:cNvPr>
        <xdr:cNvSpPr/>
      </xdr:nvSpPr>
      <xdr:spPr>
        <a:xfrm>
          <a:off x="3361056" y="1723648"/>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xdr:col>
      <xdr:colOff>184982</xdr:colOff>
      <xdr:row>6</xdr:row>
      <xdr:rowOff>97243</xdr:rowOff>
    </xdr:from>
    <xdr:to>
      <xdr:col>6</xdr:col>
      <xdr:colOff>106489</xdr:colOff>
      <xdr:row>7</xdr:row>
      <xdr:rowOff>110780</xdr:rowOff>
    </xdr:to>
    <xdr:sp macro="" textlink="">
      <xdr:nvSpPr>
        <xdr:cNvPr id="22" name="Elipse 21">
          <a:extLst>
            <a:ext uri="{FF2B5EF4-FFF2-40B4-BE49-F238E27FC236}">
              <a16:creationId xmlns:a16="http://schemas.microsoft.com/office/drawing/2014/main" xmlns="" id="{00000000-0008-0000-0200-00007B010000}"/>
            </a:ext>
          </a:extLst>
        </xdr:cNvPr>
        <xdr:cNvSpPr/>
      </xdr:nvSpPr>
      <xdr:spPr>
        <a:xfrm>
          <a:off x="3359982" y="1316443"/>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7</xdr:col>
      <xdr:colOff>185988</xdr:colOff>
      <xdr:row>4</xdr:row>
      <xdr:rowOff>94047</xdr:rowOff>
    </xdr:from>
    <xdr:to>
      <xdr:col>8</xdr:col>
      <xdr:colOff>107495</xdr:colOff>
      <xdr:row>5</xdr:row>
      <xdr:rowOff>107584</xdr:rowOff>
    </xdr:to>
    <xdr:sp macro="" textlink="">
      <xdr:nvSpPr>
        <xdr:cNvPr id="23" name="Elipse 22">
          <a:extLst>
            <a:ext uri="{FF2B5EF4-FFF2-40B4-BE49-F238E27FC236}">
              <a16:creationId xmlns:a16="http://schemas.microsoft.com/office/drawing/2014/main" xmlns="" id="{00000000-0008-0000-0200-00007C010000}"/>
            </a:ext>
          </a:extLst>
        </xdr:cNvPr>
        <xdr:cNvSpPr/>
      </xdr:nvSpPr>
      <xdr:spPr>
        <a:xfrm>
          <a:off x="3945188" y="906847"/>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7</xdr:col>
      <xdr:colOff>184914</xdr:colOff>
      <xdr:row>2</xdr:row>
      <xdr:rowOff>93242</xdr:rowOff>
    </xdr:from>
    <xdr:to>
      <xdr:col>8</xdr:col>
      <xdr:colOff>106421</xdr:colOff>
      <xdr:row>3</xdr:row>
      <xdr:rowOff>106779</xdr:rowOff>
    </xdr:to>
    <xdr:sp macro="" textlink="">
      <xdr:nvSpPr>
        <xdr:cNvPr id="24" name="Elipse 23">
          <a:extLst>
            <a:ext uri="{FF2B5EF4-FFF2-40B4-BE49-F238E27FC236}">
              <a16:creationId xmlns:a16="http://schemas.microsoft.com/office/drawing/2014/main" xmlns="" id="{00000000-0008-0000-0200-00007D010000}"/>
            </a:ext>
          </a:extLst>
        </xdr:cNvPr>
        <xdr:cNvSpPr/>
      </xdr:nvSpPr>
      <xdr:spPr>
        <a:xfrm>
          <a:off x="3944114" y="49964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9</xdr:col>
      <xdr:colOff>206601</xdr:colOff>
      <xdr:row>8</xdr:row>
      <xdr:rowOff>113536</xdr:rowOff>
    </xdr:from>
    <xdr:to>
      <xdr:col>10</xdr:col>
      <xdr:colOff>128108</xdr:colOff>
      <xdr:row>9</xdr:row>
      <xdr:rowOff>127073</xdr:rowOff>
    </xdr:to>
    <xdr:sp macro="" textlink="">
      <xdr:nvSpPr>
        <xdr:cNvPr id="25" name="Elipse 24">
          <a:extLst>
            <a:ext uri="{FF2B5EF4-FFF2-40B4-BE49-F238E27FC236}">
              <a16:creationId xmlns:a16="http://schemas.microsoft.com/office/drawing/2014/main" xmlns="" id="{76B30277-8A7F-4609-9DE2-A0E96303BF50}"/>
            </a:ext>
          </a:extLst>
        </xdr:cNvPr>
        <xdr:cNvSpPr/>
      </xdr:nvSpPr>
      <xdr:spPr>
        <a:xfrm>
          <a:off x="4550001" y="1739136"/>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9</xdr:col>
      <xdr:colOff>207030</xdr:colOff>
      <xdr:row>10</xdr:row>
      <xdr:rowOff>112732</xdr:rowOff>
    </xdr:from>
    <xdr:to>
      <xdr:col>10</xdr:col>
      <xdr:colOff>128537</xdr:colOff>
      <xdr:row>11</xdr:row>
      <xdr:rowOff>126269</xdr:rowOff>
    </xdr:to>
    <xdr:sp macro="" textlink="">
      <xdr:nvSpPr>
        <xdr:cNvPr id="26" name="Elipse 25">
          <a:extLst>
            <a:ext uri="{FF2B5EF4-FFF2-40B4-BE49-F238E27FC236}">
              <a16:creationId xmlns:a16="http://schemas.microsoft.com/office/drawing/2014/main" xmlns="" id="{6DE2DBE5-51CE-4621-ACC6-0681A78C0851}"/>
            </a:ext>
          </a:extLst>
        </xdr:cNvPr>
        <xdr:cNvSpPr/>
      </xdr:nvSpPr>
      <xdr:spPr>
        <a:xfrm>
          <a:off x="4550430" y="214473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9</xdr:col>
      <xdr:colOff>154850</xdr:colOff>
      <xdr:row>12</xdr:row>
      <xdr:rowOff>60583</xdr:rowOff>
    </xdr:from>
    <xdr:to>
      <xdr:col>10</xdr:col>
      <xdr:colOff>185825</xdr:colOff>
      <xdr:row>13</xdr:row>
      <xdr:rowOff>179069</xdr:rowOff>
    </xdr:to>
    <xdr:grpSp>
      <xdr:nvGrpSpPr>
        <xdr:cNvPr id="27" name="Agrupar 363">
          <a:extLst>
            <a:ext uri="{FF2B5EF4-FFF2-40B4-BE49-F238E27FC236}">
              <a16:creationId xmlns:a16="http://schemas.microsoft.com/office/drawing/2014/main" xmlns="" id="{885AA5B3-80B5-4E6D-95D3-D8CB2F3BC4E3}"/>
            </a:ext>
          </a:extLst>
        </xdr:cNvPr>
        <xdr:cNvGrpSpPr/>
      </xdr:nvGrpSpPr>
      <xdr:grpSpPr>
        <a:xfrm>
          <a:off x="4498250" y="2498983"/>
          <a:ext cx="323075" cy="321686"/>
          <a:chOff x="2724702" y="1260429"/>
          <a:chExt cx="324000" cy="324000"/>
        </a:xfrm>
      </xdr:grpSpPr>
      <xdr:sp macro="" textlink="">
        <xdr:nvSpPr>
          <xdr:cNvPr id="28" name="Anillo 364">
            <a:extLst>
              <a:ext uri="{FF2B5EF4-FFF2-40B4-BE49-F238E27FC236}">
                <a16:creationId xmlns:a16="http://schemas.microsoft.com/office/drawing/2014/main" xmlns="" id="{30FCC6ED-918F-4432-975A-9DB9BA6E9DE0}"/>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29" name="Elipse 28">
            <a:extLst>
              <a:ext uri="{FF2B5EF4-FFF2-40B4-BE49-F238E27FC236}">
                <a16:creationId xmlns:a16="http://schemas.microsoft.com/office/drawing/2014/main" xmlns="" id="{2878224A-A68F-4770-BA91-DA151FA42C85}"/>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11</xdr:col>
      <xdr:colOff>187920</xdr:colOff>
      <xdr:row>4</xdr:row>
      <xdr:rowOff>102218</xdr:rowOff>
    </xdr:from>
    <xdr:to>
      <xdr:col>12</xdr:col>
      <xdr:colOff>106207</xdr:colOff>
      <xdr:row>5</xdr:row>
      <xdr:rowOff>118974</xdr:rowOff>
    </xdr:to>
    <xdr:sp macro="" textlink="">
      <xdr:nvSpPr>
        <xdr:cNvPr id="30" name="Elipse 29">
          <a:extLst>
            <a:ext uri="{FF2B5EF4-FFF2-40B4-BE49-F238E27FC236}">
              <a16:creationId xmlns:a16="http://schemas.microsoft.com/office/drawing/2014/main" xmlns="" id="{F85014D5-A7BA-4C94-AFFD-CA2720F96FE5}"/>
            </a:ext>
          </a:extLst>
        </xdr:cNvPr>
        <xdr:cNvSpPr/>
      </xdr:nvSpPr>
      <xdr:spPr>
        <a:xfrm rot="4080192">
          <a:off x="5110736" y="919802"/>
          <a:ext cx="219956" cy="21038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11</xdr:col>
      <xdr:colOff>190779</xdr:colOff>
      <xdr:row>2</xdr:row>
      <xdr:rowOff>97480</xdr:rowOff>
    </xdr:from>
    <xdr:to>
      <xdr:col>12</xdr:col>
      <xdr:colOff>109065</xdr:colOff>
      <xdr:row>3</xdr:row>
      <xdr:rowOff>114237</xdr:rowOff>
    </xdr:to>
    <xdr:sp macro="" textlink="">
      <xdr:nvSpPr>
        <xdr:cNvPr id="31" name="Elipse 30">
          <a:extLst>
            <a:ext uri="{FF2B5EF4-FFF2-40B4-BE49-F238E27FC236}">
              <a16:creationId xmlns:a16="http://schemas.microsoft.com/office/drawing/2014/main" xmlns="" id="{05ADF39C-F64D-4435-8DD2-6D0AAD37DA38}"/>
            </a:ext>
          </a:extLst>
        </xdr:cNvPr>
        <xdr:cNvSpPr/>
      </xdr:nvSpPr>
      <xdr:spPr>
        <a:xfrm rot="4080192">
          <a:off x="5113593" y="508666"/>
          <a:ext cx="219957" cy="21038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11</xdr:col>
      <xdr:colOff>187045</xdr:colOff>
      <xdr:row>8</xdr:row>
      <xdr:rowOff>101343</xdr:rowOff>
    </xdr:from>
    <xdr:to>
      <xdr:col>12</xdr:col>
      <xdr:colOff>105331</xdr:colOff>
      <xdr:row>9</xdr:row>
      <xdr:rowOff>118100</xdr:rowOff>
    </xdr:to>
    <xdr:sp macro="" textlink="">
      <xdr:nvSpPr>
        <xdr:cNvPr id="32" name="Elipse 31">
          <a:extLst>
            <a:ext uri="{FF2B5EF4-FFF2-40B4-BE49-F238E27FC236}">
              <a16:creationId xmlns:a16="http://schemas.microsoft.com/office/drawing/2014/main" xmlns="" id="{81B6AD30-BC2B-4CD6-9953-53CCC11BE6BF}"/>
            </a:ext>
          </a:extLst>
        </xdr:cNvPr>
        <xdr:cNvSpPr/>
      </xdr:nvSpPr>
      <xdr:spPr>
        <a:xfrm rot="4080192">
          <a:off x="5109859" y="1731729"/>
          <a:ext cx="219957" cy="21038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11</xdr:col>
      <xdr:colOff>187473</xdr:colOff>
      <xdr:row>10</xdr:row>
      <xdr:rowOff>100540</xdr:rowOff>
    </xdr:from>
    <xdr:to>
      <xdr:col>12</xdr:col>
      <xdr:colOff>105760</xdr:colOff>
      <xdr:row>11</xdr:row>
      <xdr:rowOff>117296</xdr:rowOff>
    </xdr:to>
    <xdr:sp macro="" textlink="">
      <xdr:nvSpPr>
        <xdr:cNvPr id="33" name="Elipse 32">
          <a:extLst>
            <a:ext uri="{FF2B5EF4-FFF2-40B4-BE49-F238E27FC236}">
              <a16:creationId xmlns:a16="http://schemas.microsoft.com/office/drawing/2014/main" xmlns="" id="{31964587-9C27-491F-A046-707CBF6B463B}"/>
            </a:ext>
          </a:extLst>
        </xdr:cNvPr>
        <xdr:cNvSpPr/>
      </xdr:nvSpPr>
      <xdr:spPr>
        <a:xfrm rot="4080192">
          <a:off x="5110289" y="2137324"/>
          <a:ext cx="219956" cy="21038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11</xdr:col>
      <xdr:colOff>137553</xdr:colOff>
      <xdr:row>12</xdr:row>
      <xdr:rowOff>46131</xdr:rowOff>
    </xdr:from>
    <xdr:to>
      <xdr:col>12</xdr:col>
      <xdr:colOff>160788</xdr:colOff>
      <xdr:row>13</xdr:row>
      <xdr:rowOff>172356</xdr:rowOff>
    </xdr:to>
    <xdr:grpSp>
      <xdr:nvGrpSpPr>
        <xdr:cNvPr id="34" name="Agrupar 363">
          <a:extLst>
            <a:ext uri="{FF2B5EF4-FFF2-40B4-BE49-F238E27FC236}">
              <a16:creationId xmlns:a16="http://schemas.microsoft.com/office/drawing/2014/main" xmlns="" id="{D2B18F43-36B1-4F19-B5E6-EEF9D215602D}"/>
            </a:ext>
          </a:extLst>
        </xdr:cNvPr>
        <xdr:cNvGrpSpPr/>
      </xdr:nvGrpSpPr>
      <xdr:grpSpPr>
        <a:xfrm rot="4080192">
          <a:off x="5058108" y="2491576"/>
          <a:ext cx="329425" cy="315335"/>
          <a:chOff x="2724702" y="1260429"/>
          <a:chExt cx="324000" cy="324000"/>
        </a:xfrm>
      </xdr:grpSpPr>
      <xdr:sp macro="" textlink="">
        <xdr:nvSpPr>
          <xdr:cNvPr id="35" name="Anillo 364">
            <a:extLst>
              <a:ext uri="{FF2B5EF4-FFF2-40B4-BE49-F238E27FC236}">
                <a16:creationId xmlns:a16="http://schemas.microsoft.com/office/drawing/2014/main" xmlns="" id="{CC1088EB-AB27-4ED6-BACB-46D61228B0BB}"/>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36" name="Elipse 35">
            <a:extLst>
              <a:ext uri="{FF2B5EF4-FFF2-40B4-BE49-F238E27FC236}">
                <a16:creationId xmlns:a16="http://schemas.microsoft.com/office/drawing/2014/main" xmlns="" id="{BE19769B-2E61-493F-BA2D-A62283D5DDC7}"/>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15</xdr:col>
      <xdr:colOff>187667</xdr:colOff>
      <xdr:row>10</xdr:row>
      <xdr:rowOff>96923</xdr:rowOff>
    </xdr:from>
    <xdr:to>
      <xdr:col>16</xdr:col>
      <xdr:colOff>105955</xdr:colOff>
      <xdr:row>11</xdr:row>
      <xdr:rowOff>113679</xdr:rowOff>
    </xdr:to>
    <xdr:sp macro="" textlink="">
      <xdr:nvSpPr>
        <xdr:cNvPr id="37" name="Elipse 36">
          <a:extLst>
            <a:ext uri="{FF2B5EF4-FFF2-40B4-BE49-F238E27FC236}">
              <a16:creationId xmlns:a16="http://schemas.microsoft.com/office/drawing/2014/main" xmlns="" id="{DE8C7B9D-5974-4FD3-B256-47E110F6D681}"/>
            </a:ext>
          </a:extLst>
        </xdr:cNvPr>
        <xdr:cNvSpPr/>
      </xdr:nvSpPr>
      <xdr:spPr>
        <a:xfrm rot="4080192">
          <a:off x="6278883" y="2133707"/>
          <a:ext cx="219956" cy="210388"/>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13</xdr:col>
      <xdr:colOff>187667</xdr:colOff>
      <xdr:row>8</xdr:row>
      <xdr:rowOff>103186</xdr:rowOff>
    </xdr:from>
    <xdr:to>
      <xdr:col>14</xdr:col>
      <xdr:colOff>105954</xdr:colOff>
      <xdr:row>9</xdr:row>
      <xdr:rowOff>119944</xdr:rowOff>
    </xdr:to>
    <xdr:sp macro="" textlink="">
      <xdr:nvSpPr>
        <xdr:cNvPr id="38" name="Elipse 37">
          <a:extLst>
            <a:ext uri="{FF2B5EF4-FFF2-40B4-BE49-F238E27FC236}">
              <a16:creationId xmlns:a16="http://schemas.microsoft.com/office/drawing/2014/main" xmlns="" id="{EC61C402-2D7A-40A0-96E1-468B5CC51A57}"/>
            </a:ext>
          </a:extLst>
        </xdr:cNvPr>
        <xdr:cNvSpPr/>
      </xdr:nvSpPr>
      <xdr:spPr>
        <a:xfrm rot="4080192">
          <a:off x="5694682" y="1733571"/>
          <a:ext cx="219958" cy="21038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15</xdr:col>
      <xdr:colOff>186524</xdr:colOff>
      <xdr:row>2</xdr:row>
      <xdr:rowOff>98381</xdr:rowOff>
    </xdr:from>
    <xdr:to>
      <xdr:col>16</xdr:col>
      <xdr:colOff>104811</xdr:colOff>
      <xdr:row>3</xdr:row>
      <xdr:rowOff>115138</xdr:rowOff>
    </xdr:to>
    <xdr:sp macro="" textlink="">
      <xdr:nvSpPr>
        <xdr:cNvPr id="39" name="Elipse 38">
          <a:extLst>
            <a:ext uri="{FF2B5EF4-FFF2-40B4-BE49-F238E27FC236}">
              <a16:creationId xmlns:a16="http://schemas.microsoft.com/office/drawing/2014/main" xmlns="" id="{E9587340-7EF9-4C44-B016-04F7C1AFCC90}"/>
            </a:ext>
          </a:extLst>
        </xdr:cNvPr>
        <xdr:cNvSpPr/>
      </xdr:nvSpPr>
      <xdr:spPr>
        <a:xfrm rot="4080192">
          <a:off x="6277739" y="509566"/>
          <a:ext cx="219957" cy="21038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17</xdr:col>
      <xdr:colOff>208212</xdr:colOff>
      <xdr:row>8</xdr:row>
      <xdr:rowOff>118675</xdr:rowOff>
    </xdr:from>
    <xdr:to>
      <xdr:col>18</xdr:col>
      <xdr:colOff>126498</xdr:colOff>
      <xdr:row>9</xdr:row>
      <xdr:rowOff>135432</xdr:rowOff>
    </xdr:to>
    <xdr:sp macro="" textlink="">
      <xdr:nvSpPr>
        <xdr:cNvPr id="40" name="Elipse 39">
          <a:extLst>
            <a:ext uri="{FF2B5EF4-FFF2-40B4-BE49-F238E27FC236}">
              <a16:creationId xmlns:a16="http://schemas.microsoft.com/office/drawing/2014/main" xmlns="" id="{647C0B6F-BA6E-4249-A6A2-D65DF32E40F6}"/>
            </a:ext>
          </a:extLst>
        </xdr:cNvPr>
        <xdr:cNvSpPr/>
      </xdr:nvSpPr>
      <xdr:spPr>
        <a:xfrm rot="4080192">
          <a:off x="6883626" y="1749061"/>
          <a:ext cx="219957" cy="21038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17</xdr:col>
      <xdr:colOff>208640</xdr:colOff>
      <xdr:row>10</xdr:row>
      <xdr:rowOff>117872</xdr:rowOff>
    </xdr:from>
    <xdr:to>
      <xdr:col>18</xdr:col>
      <xdr:colOff>126927</xdr:colOff>
      <xdr:row>11</xdr:row>
      <xdr:rowOff>134628</xdr:rowOff>
    </xdr:to>
    <xdr:sp macro="" textlink="">
      <xdr:nvSpPr>
        <xdr:cNvPr id="41" name="Elipse 40">
          <a:extLst>
            <a:ext uri="{FF2B5EF4-FFF2-40B4-BE49-F238E27FC236}">
              <a16:creationId xmlns:a16="http://schemas.microsoft.com/office/drawing/2014/main" xmlns="" id="{DE7BEBE4-28C9-4FB0-A3AF-3F7EBDA171E5}"/>
            </a:ext>
          </a:extLst>
        </xdr:cNvPr>
        <xdr:cNvSpPr/>
      </xdr:nvSpPr>
      <xdr:spPr>
        <a:xfrm rot="4080192">
          <a:off x="6884056" y="2154656"/>
          <a:ext cx="219956" cy="21038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17</xdr:col>
      <xdr:colOff>158720</xdr:colOff>
      <xdr:row>12</xdr:row>
      <xdr:rowOff>63463</xdr:rowOff>
    </xdr:from>
    <xdr:to>
      <xdr:col>18</xdr:col>
      <xdr:colOff>181955</xdr:colOff>
      <xdr:row>13</xdr:row>
      <xdr:rowOff>189688</xdr:rowOff>
    </xdr:to>
    <xdr:grpSp>
      <xdr:nvGrpSpPr>
        <xdr:cNvPr id="42" name="Agrupar 363">
          <a:extLst>
            <a:ext uri="{FF2B5EF4-FFF2-40B4-BE49-F238E27FC236}">
              <a16:creationId xmlns:a16="http://schemas.microsoft.com/office/drawing/2014/main" xmlns="" id="{2533A910-92A0-4287-836F-818C17035446}"/>
            </a:ext>
          </a:extLst>
        </xdr:cNvPr>
        <xdr:cNvGrpSpPr/>
      </xdr:nvGrpSpPr>
      <xdr:grpSpPr>
        <a:xfrm rot="4080192">
          <a:off x="6831875" y="2508908"/>
          <a:ext cx="329425" cy="315335"/>
          <a:chOff x="2724702" y="1260429"/>
          <a:chExt cx="324000" cy="324000"/>
        </a:xfrm>
      </xdr:grpSpPr>
      <xdr:sp macro="" textlink="">
        <xdr:nvSpPr>
          <xdr:cNvPr id="43" name="Anillo 364">
            <a:extLst>
              <a:ext uri="{FF2B5EF4-FFF2-40B4-BE49-F238E27FC236}">
                <a16:creationId xmlns:a16="http://schemas.microsoft.com/office/drawing/2014/main" xmlns="" id="{927FD663-F88B-402E-A171-C5870C077B2C}"/>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44" name="Elipse 43">
            <a:extLst>
              <a:ext uri="{FF2B5EF4-FFF2-40B4-BE49-F238E27FC236}">
                <a16:creationId xmlns:a16="http://schemas.microsoft.com/office/drawing/2014/main" xmlns="" id="{741100FA-118A-4498-8B3B-8567C0283474}"/>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19</xdr:col>
      <xdr:colOff>199887</xdr:colOff>
      <xdr:row>8</xdr:row>
      <xdr:rowOff>101343</xdr:rowOff>
    </xdr:from>
    <xdr:to>
      <xdr:col>20</xdr:col>
      <xdr:colOff>121394</xdr:colOff>
      <xdr:row>9</xdr:row>
      <xdr:rowOff>114880</xdr:rowOff>
    </xdr:to>
    <xdr:sp macro="" textlink="">
      <xdr:nvSpPr>
        <xdr:cNvPr id="45" name="Elipse 44">
          <a:extLst>
            <a:ext uri="{FF2B5EF4-FFF2-40B4-BE49-F238E27FC236}">
              <a16:creationId xmlns:a16="http://schemas.microsoft.com/office/drawing/2014/main" xmlns="" id="{75C70609-8360-4E8A-B205-4E82779BD703}"/>
            </a:ext>
          </a:extLst>
        </xdr:cNvPr>
        <xdr:cNvSpPr/>
      </xdr:nvSpPr>
      <xdr:spPr>
        <a:xfrm>
          <a:off x="7464287" y="1726943"/>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19</xdr:col>
      <xdr:colOff>202745</xdr:colOff>
      <xdr:row>6</xdr:row>
      <xdr:rowOff>100538</xdr:rowOff>
    </xdr:from>
    <xdr:to>
      <xdr:col>20</xdr:col>
      <xdr:colOff>124252</xdr:colOff>
      <xdr:row>7</xdr:row>
      <xdr:rowOff>114075</xdr:rowOff>
    </xdr:to>
    <xdr:sp macro="" textlink="">
      <xdr:nvSpPr>
        <xdr:cNvPr id="46" name="Elipse 45">
          <a:extLst>
            <a:ext uri="{FF2B5EF4-FFF2-40B4-BE49-F238E27FC236}">
              <a16:creationId xmlns:a16="http://schemas.microsoft.com/office/drawing/2014/main" xmlns="" id="{266C06D0-B7FF-4825-A442-4F80DF996251}"/>
            </a:ext>
          </a:extLst>
        </xdr:cNvPr>
        <xdr:cNvSpPr/>
      </xdr:nvSpPr>
      <xdr:spPr>
        <a:xfrm>
          <a:off x="7467145" y="1319738"/>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19</xdr:col>
      <xdr:colOff>133866</xdr:colOff>
      <xdr:row>10</xdr:row>
      <xdr:rowOff>48389</xdr:rowOff>
    </xdr:from>
    <xdr:to>
      <xdr:col>20</xdr:col>
      <xdr:colOff>164841</xdr:colOff>
      <xdr:row>11</xdr:row>
      <xdr:rowOff>166876</xdr:rowOff>
    </xdr:to>
    <xdr:grpSp>
      <xdr:nvGrpSpPr>
        <xdr:cNvPr id="47" name="Agrupar 363">
          <a:extLst>
            <a:ext uri="{FF2B5EF4-FFF2-40B4-BE49-F238E27FC236}">
              <a16:creationId xmlns:a16="http://schemas.microsoft.com/office/drawing/2014/main" xmlns="" id="{220114AF-8969-4EAF-988B-53FAD8881B3B}"/>
            </a:ext>
          </a:extLst>
        </xdr:cNvPr>
        <xdr:cNvGrpSpPr/>
      </xdr:nvGrpSpPr>
      <xdr:grpSpPr>
        <a:xfrm>
          <a:off x="7398266" y="2080389"/>
          <a:ext cx="323075" cy="321687"/>
          <a:chOff x="2724702" y="1260429"/>
          <a:chExt cx="324000" cy="324000"/>
        </a:xfrm>
      </xdr:grpSpPr>
      <xdr:sp macro="" textlink="">
        <xdr:nvSpPr>
          <xdr:cNvPr id="48" name="Anillo 364">
            <a:extLst>
              <a:ext uri="{FF2B5EF4-FFF2-40B4-BE49-F238E27FC236}">
                <a16:creationId xmlns:a16="http://schemas.microsoft.com/office/drawing/2014/main" xmlns="" id="{D0786907-1BA0-4BF9-8110-07E79AC178EC}"/>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49" name="Elipse 48">
            <a:extLst>
              <a:ext uri="{FF2B5EF4-FFF2-40B4-BE49-F238E27FC236}">
                <a16:creationId xmlns:a16="http://schemas.microsoft.com/office/drawing/2014/main" xmlns="" id="{2244650D-AB2B-4EC1-9799-E141ADCE58C7}"/>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21</xdr:col>
      <xdr:colOff>147191</xdr:colOff>
      <xdr:row>10</xdr:row>
      <xdr:rowOff>51378</xdr:rowOff>
    </xdr:from>
    <xdr:to>
      <xdr:col>22</xdr:col>
      <xdr:colOff>178167</xdr:colOff>
      <xdr:row>11</xdr:row>
      <xdr:rowOff>169865</xdr:rowOff>
    </xdr:to>
    <xdr:grpSp>
      <xdr:nvGrpSpPr>
        <xdr:cNvPr id="50" name="Agrupar 366">
          <a:extLst>
            <a:ext uri="{FF2B5EF4-FFF2-40B4-BE49-F238E27FC236}">
              <a16:creationId xmlns:a16="http://schemas.microsoft.com/office/drawing/2014/main" xmlns="" id="{FB55C430-10DF-410D-BDEC-573A242F6BD7}"/>
            </a:ext>
          </a:extLst>
        </xdr:cNvPr>
        <xdr:cNvGrpSpPr/>
      </xdr:nvGrpSpPr>
      <xdr:grpSpPr>
        <a:xfrm>
          <a:off x="7995791" y="2083378"/>
          <a:ext cx="323076" cy="321687"/>
          <a:chOff x="2724702" y="1260429"/>
          <a:chExt cx="324000" cy="324000"/>
        </a:xfrm>
      </xdr:grpSpPr>
      <xdr:sp macro="" textlink="">
        <xdr:nvSpPr>
          <xdr:cNvPr id="51" name="Anillo 367">
            <a:extLst>
              <a:ext uri="{FF2B5EF4-FFF2-40B4-BE49-F238E27FC236}">
                <a16:creationId xmlns:a16="http://schemas.microsoft.com/office/drawing/2014/main" xmlns="" id="{E9E7EF4B-FDC5-4087-A1A7-C155A82461D7}"/>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52" name="Elipse 51">
            <a:extLst>
              <a:ext uri="{FF2B5EF4-FFF2-40B4-BE49-F238E27FC236}">
                <a16:creationId xmlns:a16="http://schemas.microsoft.com/office/drawing/2014/main" xmlns="" id="{3C2FD4DC-419B-40E1-85DE-EFE89D270C4E}"/>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21</xdr:col>
      <xdr:colOff>200939</xdr:colOff>
      <xdr:row>12</xdr:row>
      <xdr:rowOff>101895</xdr:rowOff>
    </xdr:from>
    <xdr:to>
      <xdr:col>22</xdr:col>
      <xdr:colOff>122447</xdr:colOff>
      <xdr:row>13</xdr:row>
      <xdr:rowOff>115431</xdr:rowOff>
    </xdr:to>
    <xdr:sp macro="" textlink="">
      <xdr:nvSpPr>
        <xdr:cNvPr id="53" name="Elipse 52">
          <a:extLst>
            <a:ext uri="{FF2B5EF4-FFF2-40B4-BE49-F238E27FC236}">
              <a16:creationId xmlns:a16="http://schemas.microsoft.com/office/drawing/2014/main" xmlns="" id="{518FB5D6-B16F-45EE-81B9-6F840EA1747B}"/>
            </a:ext>
          </a:extLst>
        </xdr:cNvPr>
        <xdr:cNvSpPr/>
      </xdr:nvSpPr>
      <xdr:spPr>
        <a:xfrm>
          <a:off x="8049539" y="2540295"/>
          <a:ext cx="213608"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23</xdr:col>
      <xdr:colOff>200940</xdr:colOff>
      <xdr:row>12</xdr:row>
      <xdr:rowOff>103982</xdr:rowOff>
    </xdr:from>
    <xdr:to>
      <xdr:col>24</xdr:col>
      <xdr:colOff>122446</xdr:colOff>
      <xdr:row>13</xdr:row>
      <xdr:rowOff>117518</xdr:rowOff>
    </xdr:to>
    <xdr:sp macro="" textlink="">
      <xdr:nvSpPr>
        <xdr:cNvPr id="54" name="Elipse 53">
          <a:extLst>
            <a:ext uri="{FF2B5EF4-FFF2-40B4-BE49-F238E27FC236}">
              <a16:creationId xmlns:a16="http://schemas.microsoft.com/office/drawing/2014/main" xmlns="" id="{DA219A69-940A-44DA-9C7F-DFFDD84C5F08}"/>
            </a:ext>
          </a:extLst>
        </xdr:cNvPr>
        <xdr:cNvSpPr/>
      </xdr:nvSpPr>
      <xdr:spPr>
        <a:xfrm>
          <a:off x="8633740" y="2542382"/>
          <a:ext cx="213606"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21</xdr:col>
      <xdr:colOff>201384</xdr:colOff>
      <xdr:row>4</xdr:row>
      <xdr:rowOff>104061</xdr:rowOff>
    </xdr:from>
    <xdr:to>
      <xdr:col>22</xdr:col>
      <xdr:colOff>122892</xdr:colOff>
      <xdr:row>5</xdr:row>
      <xdr:rowOff>117598</xdr:rowOff>
    </xdr:to>
    <xdr:sp macro="" textlink="">
      <xdr:nvSpPr>
        <xdr:cNvPr id="55" name="Elipse 54">
          <a:extLst>
            <a:ext uri="{FF2B5EF4-FFF2-40B4-BE49-F238E27FC236}">
              <a16:creationId xmlns:a16="http://schemas.microsoft.com/office/drawing/2014/main" xmlns="" id="{21ED111B-BF72-4797-A8AA-FB3C994B00A6}"/>
            </a:ext>
          </a:extLst>
        </xdr:cNvPr>
        <xdr:cNvSpPr/>
      </xdr:nvSpPr>
      <xdr:spPr>
        <a:xfrm>
          <a:off x="8049984" y="916861"/>
          <a:ext cx="213608"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21</xdr:col>
      <xdr:colOff>200310</xdr:colOff>
      <xdr:row>2</xdr:row>
      <xdr:rowOff>103256</xdr:rowOff>
    </xdr:from>
    <xdr:to>
      <xdr:col>22</xdr:col>
      <xdr:colOff>121818</xdr:colOff>
      <xdr:row>3</xdr:row>
      <xdr:rowOff>116793</xdr:rowOff>
    </xdr:to>
    <xdr:sp macro="" textlink="">
      <xdr:nvSpPr>
        <xdr:cNvPr id="56" name="Elipse 55">
          <a:extLst>
            <a:ext uri="{FF2B5EF4-FFF2-40B4-BE49-F238E27FC236}">
              <a16:creationId xmlns:a16="http://schemas.microsoft.com/office/drawing/2014/main" xmlns="" id="{49B85A10-244D-4624-9CA0-36B5341A7B29}"/>
            </a:ext>
          </a:extLst>
        </xdr:cNvPr>
        <xdr:cNvSpPr/>
      </xdr:nvSpPr>
      <xdr:spPr>
        <a:xfrm>
          <a:off x="8048910" y="509656"/>
          <a:ext cx="213608"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21</xdr:col>
      <xdr:colOff>200508</xdr:colOff>
      <xdr:row>8</xdr:row>
      <xdr:rowOff>103187</xdr:rowOff>
    </xdr:from>
    <xdr:to>
      <xdr:col>22</xdr:col>
      <xdr:colOff>122016</xdr:colOff>
      <xdr:row>9</xdr:row>
      <xdr:rowOff>116724</xdr:rowOff>
    </xdr:to>
    <xdr:sp macro="" textlink="">
      <xdr:nvSpPr>
        <xdr:cNvPr id="57" name="Elipse 56">
          <a:extLst>
            <a:ext uri="{FF2B5EF4-FFF2-40B4-BE49-F238E27FC236}">
              <a16:creationId xmlns:a16="http://schemas.microsoft.com/office/drawing/2014/main" xmlns="" id="{DAAC3CBA-06A2-41D2-A71E-46143C716762}"/>
            </a:ext>
          </a:extLst>
        </xdr:cNvPr>
        <xdr:cNvSpPr/>
      </xdr:nvSpPr>
      <xdr:spPr>
        <a:xfrm>
          <a:off x="8049108" y="1728787"/>
          <a:ext cx="213608"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27</xdr:col>
      <xdr:colOff>221930</xdr:colOff>
      <xdr:row>4</xdr:row>
      <xdr:rowOff>119549</xdr:rowOff>
    </xdr:from>
    <xdr:to>
      <xdr:col>28</xdr:col>
      <xdr:colOff>143437</xdr:colOff>
      <xdr:row>5</xdr:row>
      <xdr:rowOff>133086</xdr:rowOff>
    </xdr:to>
    <xdr:sp macro="" textlink="">
      <xdr:nvSpPr>
        <xdr:cNvPr id="58" name="Elipse 57">
          <a:extLst>
            <a:ext uri="{FF2B5EF4-FFF2-40B4-BE49-F238E27FC236}">
              <a16:creationId xmlns:a16="http://schemas.microsoft.com/office/drawing/2014/main" xmlns="" id="{AD6E5B88-2AE5-4803-864D-E8F8041EB5CE}"/>
            </a:ext>
          </a:extLst>
        </xdr:cNvPr>
        <xdr:cNvSpPr/>
      </xdr:nvSpPr>
      <xdr:spPr>
        <a:xfrm>
          <a:off x="9823130" y="932349"/>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27</xdr:col>
      <xdr:colOff>210518</xdr:colOff>
      <xdr:row>2</xdr:row>
      <xdr:rowOff>114812</xdr:rowOff>
    </xdr:from>
    <xdr:to>
      <xdr:col>28</xdr:col>
      <xdr:colOff>132025</xdr:colOff>
      <xdr:row>3</xdr:row>
      <xdr:rowOff>128349</xdr:rowOff>
    </xdr:to>
    <xdr:sp macro="" textlink="">
      <xdr:nvSpPr>
        <xdr:cNvPr id="59" name="Elipse 58">
          <a:extLst>
            <a:ext uri="{FF2B5EF4-FFF2-40B4-BE49-F238E27FC236}">
              <a16:creationId xmlns:a16="http://schemas.microsoft.com/office/drawing/2014/main" xmlns="" id="{6182C2BB-C450-4CB0-B2FB-6FA3BA59795F}"/>
            </a:ext>
          </a:extLst>
        </xdr:cNvPr>
        <xdr:cNvSpPr/>
      </xdr:nvSpPr>
      <xdr:spPr>
        <a:xfrm>
          <a:off x="9811718" y="52121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27</xdr:col>
      <xdr:colOff>221054</xdr:colOff>
      <xdr:row>8</xdr:row>
      <xdr:rowOff>118675</xdr:rowOff>
    </xdr:from>
    <xdr:to>
      <xdr:col>28</xdr:col>
      <xdr:colOff>142561</xdr:colOff>
      <xdr:row>9</xdr:row>
      <xdr:rowOff>132212</xdr:rowOff>
    </xdr:to>
    <xdr:sp macro="" textlink="">
      <xdr:nvSpPr>
        <xdr:cNvPr id="60" name="Elipse 59">
          <a:extLst>
            <a:ext uri="{FF2B5EF4-FFF2-40B4-BE49-F238E27FC236}">
              <a16:creationId xmlns:a16="http://schemas.microsoft.com/office/drawing/2014/main" xmlns="" id="{D190AF4D-D0C2-43A0-AE90-5C92F4ED8F4E}"/>
            </a:ext>
          </a:extLst>
        </xdr:cNvPr>
        <xdr:cNvSpPr/>
      </xdr:nvSpPr>
      <xdr:spPr>
        <a:xfrm>
          <a:off x="9822254" y="1744275"/>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27</xdr:col>
      <xdr:colOff>140764</xdr:colOff>
      <xdr:row>10</xdr:row>
      <xdr:rowOff>37182</xdr:rowOff>
    </xdr:from>
    <xdr:to>
      <xdr:col>28</xdr:col>
      <xdr:colOff>171739</xdr:colOff>
      <xdr:row>11</xdr:row>
      <xdr:rowOff>155669</xdr:rowOff>
    </xdr:to>
    <xdr:grpSp>
      <xdr:nvGrpSpPr>
        <xdr:cNvPr id="61" name="Agrupar 363">
          <a:extLst>
            <a:ext uri="{FF2B5EF4-FFF2-40B4-BE49-F238E27FC236}">
              <a16:creationId xmlns:a16="http://schemas.microsoft.com/office/drawing/2014/main" xmlns="" id="{F419540B-A0ED-4555-96AE-DF4B547FDFC0}"/>
            </a:ext>
          </a:extLst>
        </xdr:cNvPr>
        <xdr:cNvGrpSpPr/>
      </xdr:nvGrpSpPr>
      <xdr:grpSpPr>
        <a:xfrm>
          <a:off x="9741964" y="2069182"/>
          <a:ext cx="323075" cy="321687"/>
          <a:chOff x="2724702" y="1260429"/>
          <a:chExt cx="324000" cy="324000"/>
        </a:xfrm>
      </xdr:grpSpPr>
      <xdr:sp macro="" textlink="">
        <xdr:nvSpPr>
          <xdr:cNvPr id="62" name="Anillo 364">
            <a:extLst>
              <a:ext uri="{FF2B5EF4-FFF2-40B4-BE49-F238E27FC236}">
                <a16:creationId xmlns:a16="http://schemas.microsoft.com/office/drawing/2014/main" xmlns="" id="{367AEB85-1384-4D5A-AF59-A4280B8478C4}"/>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63" name="Elipse 62">
            <a:extLst>
              <a:ext uri="{FF2B5EF4-FFF2-40B4-BE49-F238E27FC236}">
                <a16:creationId xmlns:a16="http://schemas.microsoft.com/office/drawing/2014/main" xmlns="" id="{8CA2E244-2535-4B00-98B4-21AFCA01E00E}"/>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29</xdr:col>
      <xdr:colOff>193537</xdr:colOff>
      <xdr:row>8</xdr:row>
      <xdr:rowOff>105576</xdr:rowOff>
    </xdr:from>
    <xdr:to>
      <xdr:col>30</xdr:col>
      <xdr:colOff>115044</xdr:colOff>
      <xdr:row>9</xdr:row>
      <xdr:rowOff>119113</xdr:rowOff>
    </xdr:to>
    <xdr:sp macro="" textlink="">
      <xdr:nvSpPr>
        <xdr:cNvPr id="64" name="Elipse 63">
          <a:extLst>
            <a:ext uri="{FF2B5EF4-FFF2-40B4-BE49-F238E27FC236}">
              <a16:creationId xmlns:a16="http://schemas.microsoft.com/office/drawing/2014/main" xmlns="" id="{EBAB3B94-DCBC-4A3D-A557-E3E03188E7A0}"/>
            </a:ext>
          </a:extLst>
        </xdr:cNvPr>
        <xdr:cNvSpPr/>
      </xdr:nvSpPr>
      <xdr:spPr>
        <a:xfrm>
          <a:off x="10378937" y="1731176"/>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29</xdr:col>
      <xdr:colOff>134651</xdr:colOff>
      <xdr:row>10</xdr:row>
      <xdr:rowOff>59757</xdr:rowOff>
    </xdr:from>
    <xdr:to>
      <xdr:col>30</xdr:col>
      <xdr:colOff>165626</xdr:colOff>
      <xdr:row>11</xdr:row>
      <xdr:rowOff>178244</xdr:rowOff>
    </xdr:to>
    <xdr:grpSp>
      <xdr:nvGrpSpPr>
        <xdr:cNvPr id="65" name="Agrupar 363">
          <a:extLst>
            <a:ext uri="{FF2B5EF4-FFF2-40B4-BE49-F238E27FC236}">
              <a16:creationId xmlns:a16="http://schemas.microsoft.com/office/drawing/2014/main" xmlns="" id="{D3534204-AD09-4704-B6F0-890708536E5E}"/>
            </a:ext>
          </a:extLst>
        </xdr:cNvPr>
        <xdr:cNvGrpSpPr/>
      </xdr:nvGrpSpPr>
      <xdr:grpSpPr>
        <a:xfrm>
          <a:off x="10320051" y="2091757"/>
          <a:ext cx="323075" cy="321687"/>
          <a:chOff x="2724702" y="1260429"/>
          <a:chExt cx="324000" cy="324000"/>
        </a:xfrm>
      </xdr:grpSpPr>
      <xdr:sp macro="" textlink="">
        <xdr:nvSpPr>
          <xdr:cNvPr id="66" name="Anillo 364">
            <a:extLst>
              <a:ext uri="{FF2B5EF4-FFF2-40B4-BE49-F238E27FC236}">
                <a16:creationId xmlns:a16="http://schemas.microsoft.com/office/drawing/2014/main" xmlns="" id="{72394746-2821-48E9-9C03-E48928099BD0}"/>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67" name="Elipse 66">
            <a:extLst>
              <a:ext uri="{FF2B5EF4-FFF2-40B4-BE49-F238E27FC236}">
                <a16:creationId xmlns:a16="http://schemas.microsoft.com/office/drawing/2014/main" xmlns="" id="{FD5A4DC5-E633-44AF-AA0D-D49DD805E4E6}"/>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31</xdr:col>
      <xdr:colOff>147977</xdr:colOff>
      <xdr:row>8</xdr:row>
      <xdr:rowOff>55612</xdr:rowOff>
    </xdr:from>
    <xdr:to>
      <xdr:col>32</xdr:col>
      <xdr:colOff>178952</xdr:colOff>
      <xdr:row>9</xdr:row>
      <xdr:rowOff>174098</xdr:rowOff>
    </xdr:to>
    <xdr:grpSp>
      <xdr:nvGrpSpPr>
        <xdr:cNvPr id="68" name="Agrupar 366">
          <a:extLst>
            <a:ext uri="{FF2B5EF4-FFF2-40B4-BE49-F238E27FC236}">
              <a16:creationId xmlns:a16="http://schemas.microsoft.com/office/drawing/2014/main" xmlns="" id="{737DE9B3-CD49-466B-8BD0-5A0CCC2E88D2}"/>
            </a:ext>
          </a:extLst>
        </xdr:cNvPr>
        <xdr:cNvGrpSpPr/>
      </xdr:nvGrpSpPr>
      <xdr:grpSpPr>
        <a:xfrm>
          <a:off x="10917577" y="1681212"/>
          <a:ext cx="323075" cy="321686"/>
          <a:chOff x="2724702" y="1260429"/>
          <a:chExt cx="324000" cy="324000"/>
        </a:xfrm>
      </xdr:grpSpPr>
      <xdr:sp macro="" textlink="">
        <xdr:nvSpPr>
          <xdr:cNvPr id="69" name="Anillo 367">
            <a:extLst>
              <a:ext uri="{FF2B5EF4-FFF2-40B4-BE49-F238E27FC236}">
                <a16:creationId xmlns:a16="http://schemas.microsoft.com/office/drawing/2014/main" xmlns="" id="{2CD433EE-A54A-4167-A62A-25AF8D0694BD}"/>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70" name="Elipse 69">
            <a:extLst>
              <a:ext uri="{FF2B5EF4-FFF2-40B4-BE49-F238E27FC236}">
                <a16:creationId xmlns:a16="http://schemas.microsoft.com/office/drawing/2014/main" xmlns="" id="{B69A1B84-FD05-4DB3-A3DE-584FCA1EF2B9}"/>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33</xdr:col>
      <xdr:colOff>139899</xdr:colOff>
      <xdr:row>8</xdr:row>
      <xdr:rowOff>54667</xdr:rowOff>
    </xdr:from>
    <xdr:to>
      <xdr:col>34</xdr:col>
      <xdr:colOff>170874</xdr:colOff>
      <xdr:row>9</xdr:row>
      <xdr:rowOff>173154</xdr:rowOff>
    </xdr:to>
    <xdr:grpSp>
      <xdr:nvGrpSpPr>
        <xdr:cNvPr id="71" name="Agrupar 369">
          <a:extLst>
            <a:ext uri="{FF2B5EF4-FFF2-40B4-BE49-F238E27FC236}">
              <a16:creationId xmlns:a16="http://schemas.microsoft.com/office/drawing/2014/main" xmlns="" id="{808E5718-D3F3-43EF-992C-8424303B7366}"/>
            </a:ext>
          </a:extLst>
        </xdr:cNvPr>
        <xdr:cNvGrpSpPr/>
      </xdr:nvGrpSpPr>
      <xdr:grpSpPr>
        <a:xfrm>
          <a:off x="11493699" y="1680267"/>
          <a:ext cx="323075" cy="321687"/>
          <a:chOff x="2724702" y="1260429"/>
          <a:chExt cx="324000" cy="324000"/>
        </a:xfrm>
      </xdr:grpSpPr>
      <xdr:sp macro="" textlink="">
        <xdr:nvSpPr>
          <xdr:cNvPr id="72" name="Anillo 370">
            <a:extLst>
              <a:ext uri="{FF2B5EF4-FFF2-40B4-BE49-F238E27FC236}">
                <a16:creationId xmlns:a16="http://schemas.microsoft.com/office/drawing/2014/main" xmlns="" id="{7046ED20-1965-4C0B-ACB0-3041BD7C1B48}"/>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73" name="Elipse 72">
            <a:extLst>
              <a:ext uri="{FF2B5EF4-FFF2-40B4-BE49-F238E27FC236}">
                <a16:creationId xmlns:a16="http://schemas.microsoft.com/office/drawing/2014/main" xmlns="" id="{25E3C04A-1D37-4A6C-AB78-BD704D3ECB8B}"/>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31</xdr:col>
      <xdr:colOff>194590</xdr:colOff>
      <xdr:row>12</xdr:row>
      <xdr:rowOff>106128</xdr:rowOff>
    </xdr:from>
    <xdr:to>
      <xdr:col>32</xdr:col>
      <xdr:colOff>116097</xdr:colOff>
      <xdr:row>13</xdr:row>
      <xdr:rowOff>119664</xdr:rowOff>
    </xdr:to>
    <xdr:sp macro="" textlink="">
      <xdr:nvSpPr>
        <xdr:cNvPr id="74" name="Elipse 73">
          <a:extLst>
            <a:ext uri="{FF2B5EF4-FFF2-40B4-BE49-F238E27FC236}">
              <a16:creationId xmlns:a16="http://schemas.microsoft.com/office/drawing/2014/main" xmlns="" id="{743695AF-F1F5-4A6F-AB43-421165F17594}"/>
            </a:ext>
          </a:extLst>
        </xdr:cNvPr>
        <xdr:cNvSpPr/>
      </xdr:nvSpPr>
      <xdr:spPr>
        <a:xfrm>
          <a:off x="10964190" y="2544528"/>
          <a:ext cx="213607"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33</xdr:col>
      <xdr:colOff>194161</xdr:colOff>
      <xdr:row>10</xdr:row>
      <xdr:rowOff>101155</xdr:rowOff>
    </xdr:from>
    <xdr:to>
      <xdr:col>34</xdr:col>
      <xdr:colOff>115668</xdr:colOff>
      <xdr:row>11</xdr:row>
      <xdr:rowOff>114692</xdr:rowOff>
    </xdr:to>
    <xdr:sp macro="" textlink="">
      <xdr:nvSpPr>
        <xdr:cNvPr id="75" name="Elipse 74">
          <a:extLst>
            <a:ext uri="{FF2B5EF4-FFF2-40B4-BE49-F238E27FC236}">
              <a16:creationId xmlns:a16="http://schemas.microsoft.com/office/drawing/2014/main" xmlns="" id="{B8599231-E389-4A44-854B-8E2DF613EE7B}"/>
            </a:ext>
          </a:extLst>
        </xdr:cNvPr>
        <xdr:cNvSpPr/>
      </xdr:nvSpPr>
      <xdr:spPr>
        <a:xfrm>
          <a:off x="11547961" y="2133155"/>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33</xdr:col>
      <xdr:colOff>194590</xdr:colOff>
      <xdr:row>12</xdr:row>
      <xdr:rowOff>108215</xdr:rowOff>
    </xdr:from>
    <xdr:to>
      <xdr:col>34</xdr:col>
      <xdr:colOff>116097</xdr:colOff>
      <xdr:row>13</xdr:row>
      <xdr:rowOff>121751</xdr:rowOff>
    </xdr:to>
    <xdr:sp macro="" textlink="">
      <xdr:nvSpPr>
        <xdr:cNvPr id="76" name="Elipse 75">
          <a:extLst>
            <a:ext uri="{FF2B5EF4-FFF2-40B4-BE49-F238E27FC236}">
              <a16:creationId xmlns:a16="http://schemas.microsoft.com/office/drawing/2014/main" xmlns="" id="{53CC1410-103F-4EC6-A209-8B401C1748D6}"/>
            </a:ext>
          </a:extLst>
        </xdr:cNvPr>
        <xdr:cNvSpPr/>
      </xdr:nvSpPr>
      <xdr:spPr>
        <a:xfrm>
          <a:off x="11548390" y="2546615"/>
          <a:ext cx="213607"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31</xdr:col>
      <xdr:colOff>195035</xdr:colOff>
      <xdr:row>4</xdr:row>
      <xdr:rowOff>108294</xdr:rowOff>
    </xdr:from>
    <xdr:to>
      <xdr:col>32</xdr:col>
      <xdr:colOff>116542</xdr:colOff>
      <xdr:row>5</xdr:row>
      <xdr:rowOff>121831</xdr:rowOff>
    </xdr:to>
    <xdr:sp macro="" textlink="">
      <xdr:nvSpPr>
        <xdr:cNvPr id="77" name="Elipse 76">
          <a:extLst>
            <a:ext uri="{FF2B5EF4-FFF2-40B4-BE49-F238E27FC236}">
              <a16:creationId xmlns:a16="http://schemas.microsoft.com/office/drawing/2014/main" xmlns="" id="{89691F2A-4FDC-42CE-BB57-EC507486670F}"/>
            </a:ext>
          </a:extLst>
        </xdr:cNvPr>
        <xdr:cNvSpPr/>
      </xdr:nvSpPr>
      <xdr:spPr>
        <a:xfrm>
          <a:off x="10964635" y="921094"/>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31</xdr:col>
      <xdr:colOff>193961</xdr:colOff>
      <xdr:row>2</xdr:row>
      <xdr:rowOff>107489</xdr:rowOff>
    </xdr:from>
    <xdr:to>
      <xdr:col>32</xdr:col>
      <xdr:colOff>115468</xdr:colOff>
      <xdr:row>3</xdr:row>
      <xdr:rowOff>121026</xdr:rowOff>
    </xdr:to>
    <xdr:sp macro="" textlink="">
      <xdr:nvSpPr>
        <xdr:cNvPr id="78" name="Elipse 77">
          <a:extLst>
            <a:ext uri="{FF2B5EF4-FFF2-40B4-BE49-F238E27FC236}">
              <a16:creationId xmlns:a16="http://schemas.microsoft.com/office/drawing/2014/main" xmlns="" id="{DAE7FEDC-3720-4412-A182-9785AB62175E}"/>
            </a:ext>
          </a:extLst>
        </xdr:cNvPr>
        <xdr:cNvSpPr/>
      </xdr:nvSpPr>
      <xdr:spPr>
        <a:xfrm>
          <a:off x="10963561" y="513889"/>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31</xdr:col>
      <xdr:colOff>193085</xdr:colOff>
      <xdr:row>6</xdr:row>
      <xdr:rowOff>106615</xdr:rowOff>
    </xdr:from>
    <xdr:to>
      <xdr:col>32</xdr:col>
      <xdr:colOff>114592</xdr:colOff>
      <xdr:row>7</xdr:row>
      <xdr:rowOff>120152</xdr:rowOff>
    </xdr:to>
    <xdr:sp macro="" textlink="">
      <xdr:nvSpPr>
        <xdr:cNvPr id="79" name="Elipse 78">
          <a:extLst>
            <a:ext uri="{FF2B5EF4-FFF2-40B4-BE49-F238E27FC236}">
              <a16:creationId xmlns:a16="http://schemas.microsoft.com/office/drawing/2014/main" xmlns="" id="{C6CE4391-B190-43BC-ADDF-E05F37B61654}"/>
            </a:ext>
          </a:extLst>
        </xdr:cNvPr>
        <xdr:cNvSpPr/>
      </xdr:nvSpPr>
      <xdr:spPr>
        <a:xfrm>
          <a:off x="10962685" y="1325815"/>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35</xdr:col>
      <xdr:colOff>215133</xdr:colOff>
      <xdr:row>10</xdr:row>
      <xdr:rowOff>122104</xdr:rowOff>
    </xdr:from>
    <xdr:to>
      <xdr:col>36</xdr:col>
      <xdr:colOff>136640</xdr:colOff>
      <xdr:row>11</xdr:row>
      <xdr:rowOff>135641</xdr:rowOff>
    </xdr:to>
    <xdr:sp macro="" textlink="">
      <xdr:nvSpPr>
        <xdr:cNvPr id="80" name="Elipse 79">
          <a:extLst>
            <a:ext uri="{FF2B5EF4-FFF2-40B4-BE49-F238E27FC236}">
              <a16:creationId xmlns:a16="http://schemas.microsoft.com/office/drawing/2014/main" xmlns="" id="{999CACFF-C0F2-4DEF-A3D7-641FA50DC316}"/>
            </a:ext>
          </a:extLst>
        </xdr:cNvPr>
        <xdr:cNvSpPr/>
      </xdr:nvSpPr>
      <xdr:spPr>
        <a:xfrm>
          <a:off x="12153133" y="2154104"/>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37</xdr:col>
      <xdr:colOff>208783</xdr:colOff>
      <xdr:row>10</xdr:row>
      <xdr:rowOff>109005</xdr:rowOff>
    </xdr:from>
    <xdr:to>
      <xdr:col>38</xdr:col>
      <xdr:colOff>130289</xdr:colOff>
      <xdr:row>11</xdr:row>
      <xdr:rowOff>122542</xdr:rowOff>
    </xdr:to>
    <xdr:sp macro="" textlink="">
      <xdr:nvSpPr>
        <xdr:cNvPr id="81" name="Elipse 80">
          <a:extLst>
            <a:ext uri="{FF2B5EF4-FFF2-40B4-BE49-F238E27FC236}">
              <a16:creationId xmlns:a16="http://schemas.microsoft.com/office/drawing/2014/main" xmlns="" id="{D2E15C98-CE26-40DB-A9B5-3829A31F404B}"/>
            </a:ext>
          </a:extLst>
        </xdr:cNvPr>
        <xdr:cNvSpPr/>
      </xdr:nvSpPr>
      <xdr:spPr>
        <a:xfrm>
          <a:off x="12730983" y="2141005"/>
          <a:ext cx="213606"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41</xdr:col>
      <xdr:colOff>154715</xdr:colOff>
      <xdr:row>8</xdr:row>
      <xdr:rowOff>58900</xdr:rowOff>
    </xdr:from>
    <xdr:to>
      <xdr:col>42</xdr:col>
      <xdr:colOff>185690</xdr:colOff>
      <xdr:row>9</xdr:row>
      <xdr:rowOff>177387</xdr:rowOff>
    </xdr:to>
    <xdr:grpSp>
      <xdr:nvGrpSpPr>
        <xdr:cNvPr id="82" name="Agrupar 369">
          <a:extLst>
            <a:ext uri="{FF2B5EF4-FFF2-40B4-BE49-F238E27FC236}">
              <a16:creationId xmlns:a16="http://schemas.microsoft.com/office/drawing/2014/main" xmlns="" id="{079B905A-B47D-405D-9B65-B4259480F276}"/>
            </a:ext>
          </a:extLst>
        </xdr:cNvPr>
        <xdr:cNvGrpSpPr/>
      </xdr:nvGrpSpPr>
      <xdr:grpSpPr>
        <a:xfrm>
          <a:off x="13845315" y="1684500"/>
          <a:ext cx="323075" cy="321687"/>
          <a:chOff x="2724702" y="1260429"/>
          <a:chExt cx="324000" cy="324000"/>
        </a:xfrm>
      </xdr:grpSpPr>
      <xdr:sp macro="" textlink="">
        <xdr:nvSpPr>
          <xdr:cNvPr id="83" name="Anillo 370">
            <a:extLst>
              <a:ext uri="{FF2B5EF4-FFF2-40B4-BE49-F238E27FC236}">
                <a16:creationId xmlns:a16="http://schemas.microsoft.com/office/drawing/2014/main" xmlns="" id="{E7FA01F4-9741-4DF9-96FC-CD99032C9538}"/>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84" name="Elipse 83">
            <a:extLst>
              <a:ext uri="{FF2B5EF4-FFF2-40B4-BE49-F238E27FC236}">
                <a16:creationId xmlns:a16="http://schemas.microsoft.com/office/drawing/2014/main" xmlns="" id="{9CAD56AA-E05E-4E0D-93CF-DD3D2F55339C}"/>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39</xdr:col>
      <xdr:colOff>209406</xdr:colOff>
      <xdr:row>12</xdr:row>
      <xdr:rowOff>110361</xdr:rowOff>
    </xdr:from>
    <xdr:to>
      <xdr:col>40</xdr:col>
      <xdr:colOff>130914</xdr:colOff>
      <xdr:row>13</xdr:row>
      <xdr:rowOff>123897</xdr:rowOff>
    </xdr:to>
    <xdr:sp macro="" textlink="">
      <xdr:nvSpPr>
        <xdr:cNvPr id="85" name="Elipse 84">
          <a:extLst>
            <a:ext uri="{FF2B5EF4-FFF2-40B4-BE49-F238E27FC236}">
              <a16:creationId xmlns:a16="http://schemas.microsoft.com/office/drawing/2014/main" xmlns="" id="{460EADD0-55D2-42BF-97C6-D3D1C43E5282}"/>
            </a:ext>
          </a:extLst>
        </xdr:cNvPr>
        <xdr:cNvSpPr/>
      </xdr:nvSpPr>
      <xdr:spPr>
        <a:xfrm>
          <a:off x="13315806" y="2548761"/>
          <a:ext cx="213608"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41</xdr:col>
      <xdr:colOff>208977</xdr:colOff>
      <xdr:row>10</xdr:row>
      <xdr:rowOff>105388</xdr:rowOff>
    </xdr:from>
    <xdr:to>
      <xdr:col>42</xdr:col>
      <xdr:colOff>130484</xdr:colOff>
      <xdr:row>11</xdr:row>
      <xdr:rowOff>118925</xdr:rowOff>
    </xdr:to>
    <xdr:sp macro="" textlink="">
      <xdr:nvSpPr>
        <xdr:cNvPr id="86" name="Elipse 85">
          <a:extLst>
            <a:ext uri="{FF2B5EF4-FFF2-40B4-BE49-F238E27FC236}">
              <a16:creationId xmlns:a16="http://schemas.microsoft.com/office/drawing/2014/main" xmlns="" id="{D0BD2188-AF1C-4509-A2D1-CE871B2C5363}"/>
            </a:ext>
          </a:extLst>
        </xdr:cNvPr>
        <xdr:cNvSpPr/>
      </xdr:nvSpPr>
      <xdr:spPr>
        <a:xfrm>
          <a:off x="13899577" y="2137388"/>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41</xdr:col>
      <xdr:colOff>209406</xdr:colOff>
      <xdr:row>12</xdr:row>
      <xdr:rowOff>112448</xdr:rowOff>
    </xdr:from>
    <xdr:to>
      <xdr:col>42</xdr:col>
      <xdr:colOff>130913</xdr:colOff>
      <xdr:row>13</xdr:row>
      <xdr:rowOff>125984</xdr:rowOff>
    </xdr:to>
    <xdr:sp macro="" textlink="">
      <xdr:nvSpPr>
        <xdr:cNvPr id="87" name="Elipse 86">
          <a:extLst>
            <a:ext uri="{FF2B5EF4-FFF2-40B4-BE49-F238E27FC236}">
              <a16:creationId xmlns:a16="http://schemas.microsoft.com/office/drawing/2014/main" xmlns="" id="{727F9CA0-DF1A-4EDB-9288-1A7C9CAE7C3E}"/>
            </a:ext>
          </a:extLst>
        </xdr:cNvPr>
        <xdr:cNvSpPr/>
      </xdr:nvSpPr>
      <xdr:spPr>
        <a:xfrm>
          <a:off x="13900006" y="2550848"/>
          <a:ext cx="213607"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43</xdr:col>
      <xdr:colOff>194722</xdr:colOff>
      <xdr:row>4</xdr:row>
      <xdr:rowOff>106610</xdr:rowOff>
    </xdr:from>
    <xdr:to>
      <xdr:col>44</xdr:col>
      <xdr:colOff>116228</xdr:colOff>
      <xdr:row>5</xdr:row>
      <xdr:rowOff>120147</xdr:rowOff>
    </xdr:to>
    <xdr:sp macro="" textlink="">
      <xdr:nvSpPr>
        <xdr:cNvPr id="88" name="Elipse 87">
          <a:extLst>
            <a:ext uri="{FF2B5EF4-FFF2-40B4-BE49-F238E27FC236}">
              <a16:creationId xmlns:a16="http://schemas.microsoft.com/office/drawing/2014/main" xmlns="" id="{99C794B3-2F97-4377-ADCB-BDD8E550C690}"/>
            </a:ext>
          </a:extLst>
        </xdr:cNvPr>
        <xdr:cNvSpPr/>
      </xdr:nvSpPr>
      <xdr:spPr>
        <a:xfrm>
          <a:off x="14469522" y="919410"/>
          <a:ext cx="213606"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43</xdr:col>
      <xdr:colOff>190445</xdr:colOff>
      <xdr:row>2</xdr:row>
      <xdr:rowOff>101873</xdr:rowOff>
    </xdr:from>
    <xdr:to>
      <xdr:col>44</xdr:col>
      <xdr:colOff>111951</xdr:colOff>
      <xdr:row>3</xdr:row>
      <xdr:rowOff>115410</xdr:rowOff>
    </xdr:to>
    <xdr:sp macro="" textlink="">
      <xdr:nvSpPr>
        <xdr:cNvPr id="89" name="Elipse 88">
          <a:extLst>
            <a:ext uri="{FF2B5EF4-FFF2-40B4-BE49-F238E27FC236}">
              <a16:creationId xmlns:a16="http://schemas.microsoft.com/office/drawing/2014/main" xmlns="" id="{3541DA2E-3807-491F-9B6C-9A2715CDCE53}"/>
            </a:ext>
          </a:extLst>
        </xdr:cNvPr>
        <xdr:cNvSpPr/>
      </xdr:nvSpPr>
      <xdr:spPr>
        <a:xfrm>
          <a:off x="14465245" y="508273"/>
          <a:ext cx="213606"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43</xdr:col>
      <xdr:colOff>229950</xdr:colOff>
      <xdr:row>10</xdr:row>
      <xdr:rowOff>126337</xdr:rowOff>
    </xdr:from>
    <xdr:to>
      <xdr:col>44</xdr:col>
      <xdr:colOff>151456</xdr:colOff>
      <xdr:row>11</xdr:row>
      <xdr:rowOff>139874</xdr:rowOff>
    </xdr:to>
    <xdr:sp macro="" textlink="">
      <xdr:nvSpPr>
        <xdr:cNvPr id="90" name="Elipse 89">
          <a:extLst>
            <a:ext uri="{FF2B5EF4-FFF2-40B4-BE49-F238E27FC236}">
              <a16:creationId xmlns:a16="http://schemas.microsoft.com/office/drawing/2014/main" xmlns="" id="{34DA7DB2-5B60-4D2A-B34D-C719FA895A26}"/>
            </a:ext>
          </a:extLst>
        </xdr:cNvPr>
        <xdr:cNvSpPr/>
      </xdr:nvSpPr>
      <xdr:spPr>
        <a:xfrm>
          <a:off x="14504750" y="2158337"/>
          <a:ext cx="213606"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45</xdr:col>
      <xdr:colOff>192297</xdr:colOff>
      <xdr:row>4</xdr:row>
      <xdr:rowOff>114916</xdr:rowOff>
    </xdr:from>
    <xdr:to>
      <xdr:col>46</xdr:col>
      <xdr:colOff>113804</xdr:colOff>
      <xdr:row>5</xdr:row>
      <xdr:rowOff>128453</xdr:rowOff>
    </xdr:to>
    <xdr:sp macro="" textlink="">
      <xdr:nvSpPr>
        <xdr:cNvPr id="91" name="Elipse 90">
          <a:extLst>
            <a:ext uri="{FF2B5EF4-FFF2-40B4-BE49-F238E27FC236}">
              <a16:creationId xmlns:a16="http://schemas.microsoft.com/office/drawing/2014/main" xmlns="" id="{6599F1DE-830D-4A27-A988-11D342987CCD}"/>
            </a:ext>
          </a:extLst>
        </xdr:cNvPr>
        <xdr:cNvSpPr/>
      </xdr:nvSpPr>
      <xdr:spPr>
        <a:xfrm>
          <a:off x="15051297" y="927716"/>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45</xdr:col>
      <xdr:colOff>195155</xdr:colOff>
      <xdr:row>2</xdr:row>
      <xdr:rowOff>110179</xdr:rowOff>
    </xdr:from>
    <xdr:to>
      <xdr:col>46</xdr:col>
      <xdr:colOff>116662</xdr:colOff>
      <xdr:row>3</xdr:row>
      <xdr:rowOff>123716</xdr:rowOff>
    </xdr:to>
    <xdr:sp macro="" textlink="">
      <xdr:nvSpPr>
        <xdr:cNvPr id="92" name="Elipse 91">
          <a:extLst>
            <a:ext uri="{FF2B5EF4-FFF2-40B4-BE49-F238E27FC236}">
              <a16:creationId xmlns:a16="http://schemas.microsoft.com/office/drawing/2014/main" xmlns="" id="{BE33B984-ED21-4147-8CBE-D8FD099526E2}"/>
            </a:ext>
          </a:extLst>
        </xdr:cNvPr>
        <xdr:cNvSpPr/>
      </xdr:nvSpPr>
      <xdr:spPr>
        <a:xfrm>
          <a:off x="15054155" y="516579"/>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45</xdr:col>
      <xdr:colOff>191850</xdr:colOff>
      <xdr:row>10</xdr:row>
      <xdr:rowOff>113238</xdr:rowOff>
    </xdr:from>
    <xdr:to>
      <xdr:col>46</xdr:col>
      <xdr:colOff>113357</xdr:colOff>
      <xdr:row>11</xdr:row>
      <xdr:rowOff>126775</xdr:rowOff>
    </xdr:to>
    <xdr:sp macro="" textlink="">
      <xdr:nvSpPr>
        <xdr:cNvPr id="93" name="Elipse 92">
          <a:extLst>
            <a:ext uri="{FF2B5EF4-FFF2-40B4-BE49-F238E27FC236}">
              <a16:creationId xmlns:a16="http://schemas.microsoft.com/office/drawing/2014/main" xmlns="" id="{8BE98C00-D929-4471-A184-C49302A0787C}"/>
            </a:ext>
          </a:extLst>
        </xdr:cNvPr>
        <xdr:cNvSpPr/>
      </xdr:nvSpPr>
      <xdr:spPr>
        <a:xfrm>
          <a:off x="15050850" y="2145238"/>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47</xdr:col>
      <xdr:colOff>138725</xdr:colOff>
      <xdr:row>12</xdr:row>
      <xdr:rowOff>35539</xdr:rowOff>
    </xdr:from>
    <xdr:to>
      <xdr:col>48</xdr:col>
      <xdr:colOff>169701</xdr:colOff>
      <xdr:row>13</xdr:row>
      <xdr:rowOff>154025</xdr:rowOff>
    </xdr:to>
    <xdr:grpSp>
      <xdr:nvGrpSpPr>
        <xdr:cNvPr id="94" name="Agrupar 366">
          <a:extLst>
            <a:ext uri="{FF2B5EF4-FFF2-40B4-BE49-F238E27FC236}">
              <a16:creationId xmlns:a16="http://schemas.microsoft.com/office/drawing/2014/main" xmlns="" id="{1E75BC14-F4CE-466F-9263-C371FBAD5A63}"/>
            </a:ext>
          </a:extLst>
        </xdr:cNvPr>
        <xdr:cNvGrpSpPr/>
      </xdr:nvGrpSpPr>
      <xdr:grpSpPr>
        <a:xfrm>
          <a:off x="15581925" y="2473939"/>
          <a:ext cx="323076" cy="321686"/>
          <a:chOff x="2724702" y="1260429"/>
          <a:chExt cx="324000" cy="324000"/>
        </a:xfrm>
      </xdr:grpSpPr>
      <xdr:sp macro="" textlink="">
        <xdr:nvSpPr>
          <xdr:cNvPr id="95" name="Anillo 367">
            <a:extLst>
              <a:ext uri="{FF2B5EF4-FFF2-40B4-BE49-F238E27FC236}">
                <a16:creationId xmlns:a16="http://schemas.microsoft.com/office/drawing/2014/main" xmlns="" id="{028F3AE3-6507-47F4-8998-98A8F4EB57E2}"/>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96" name="Elipse 95">
            <a:extLst>
              <a:ext uri="{FF2B5EF4-FFF2-40B4-BE49-F238E27FC236}">
                <a16:creationId xmlns:a16="http://schemas.microsoft.com/office/drawing/2014/main" xmlns="" id="{D853FD8E-A2B7-4D12-8B5C-CAF7974315E1}"/>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49</xdr:col>
      <xdr:colOff>130648</xdr:colOff>
      <xdr:row>10</xdr:row>
      <xdr:rowOff>48862</xdr:rowOff>
    </xdr:from>
    <xdr:to>
      <xdr:col>50</xdr:col>
      <xdr:colOff>161622</xdr:colOff>
      <xdr:row>11</xdr:row>
      <xdr:rowOff>167350</xdr:rowOff>
    </xdr:to>
    <xdr:grpSp>
      <xdr:nvGrpSpPr>
        <xdr:cNvPr id="97" name="Agrupar 369">
          <a:extLst>
            <a:ext uri="{FF2B5EF4-FFF2-40B4-BE49-F238E27FC236}">
              <a16:creationId xmlns:a16="http://schemas.microsoft.com/office/drawing/2014/main" xmlns="" id="{747E131B-067C-45C8-8F65-ABEBF9055B60}"/>
            </a:ext>
          </a:extLst>
        </xdr:cNvPr>
        <xdr:cNvGrpSpPr/>
      </xdr:nvGrpSpPr>
      <xdr:grpSpPr>
        <a:xfrm>
          <a:off x="16158048" y="2080862"/>
          <a:ext cx="323074" cy="321688"/>
          <a:chOff x="2724702" y="1260429"/>
          <a:chExt cx="324000" cy="324000"/>
        </a:xfrm>
      </xdr:grpSpPr>
      <xdr:sp macro="" textlink="">
        <xdr:nvSpPr>
          <xdr:cNvPr id="98" name="Anillo 370">
            <a:extLst>
              <a:ext uri="{FF2B5EF4-FFF2-40B4-BE49-F238E27FC236}">
                <a16:creationId xmlns:a16="http://schemas.microsoft.com/office/drawing/2014/main" xmlns="" id="{DCE0F0EF-711D-4EF7-923C-696B95F35B86}"/>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99" name="Elipse 98">
            <a:extLst>
              <a:ext uri="{FF2B5EF4-FFF2-40B4-BE49-F238E27FC236}">
                <a16:creationId xmlns:a16="http://schemas.microsoft.com/office/drawing/2014/main" xmlns="" id="{A53F3DD2-500B-45F3-A7BD-573683750E90}"/>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49</xdr:col>
      <xdr:colOff>192474</xdr:colOff>
      <xdr:row>12</xdr:row>
      <xdr:rowOff>116681</xdr:rowOff>
    </xdr:from>
    <xdr:to>
      <xdr:col>50</xdr:col>
      <xdr:colOff>113980</xdr:colOff>
      <xdr:row>13</xdr:row>
      <xdr:rowOff>130217</xdr:rowOff>
    </xdr:to>
    <xdr:sp macro="" textlink="">
      <xdr:nvSpPr>
        <xdr:cNvPr id="100" name="Elipse 99">
          <a:extLst>
            <a:ext uri="{FF2B5EF4-FFF2-40B4-BE49-F238E27FC236}">
              <a16:creationId xmlns:a16="http://schemas.microsoft.com/office/drawing/2014/main" xmlns="" id="{C8D99FB7-E9F4-4CF2-A3BF-8D9F1D0E4BE4}"/>
            </a:ext>
          </a:extLst>
        </xdr:cNvPr>
        <xdr:cNvSpPr/>
      </xdr:nvSpPr>
      <xdr:spPr>
        <a:xfrm>
          <a:off x="16219874" y="2555081"/>
          <a:ext cx="213606"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47</xdr:col>
      <xdr:colOff>192918</xdr:colOff>
      <xdr:row>4</xdr:row>
      <xdr:rowOff>116760</xdr:rowOff>
    </xdr:from>
    <xdr:to>
      <xdr:col>48</xdr:col>
      <xdr:colOff>114426</xdr:colOff>
      <xdr:row>5</xdr:row>
      <xdr:rowOff>130297</xdr:rowOff>
    </xdr:to>
    <xdr:sp macro="" textlink="">
      <xdr:nvSpPr>
        <xdr:cNvPr id="101" name="Elipse 100">
          <a:extLst>
            <a:ext uri="{FF2B5EF4-FFF2-40B4-BE49-F238E27FC236}">
              <a16:creationId xmlns:a16="http://schemas.microsoft.com/office/drawing/2014/main" xmlns="" id="{2F80EB9E-E734-400E-BC5B-4D4B844109D2}"/>
            </a:ext>
          </a:extLst>
        </xdr:cNvPr>
        <xdr:cNvSpPr/>
      </xdr:nvSpPr>
      <xdr:spPr>
        <a:xfrm>
          <a:off x="15636118" y="929560"/>
          <a:ext cx="213608"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47</xdr:col>
      <xdr:colOff>191844</xdr:colOff>
      <xdr:row>2</xdr:row>
      <xdr:rowOff>115955</xdr:rowOff>
    </xdr:from>
    <xdr:to>
      <xdr:col>48</xdr:col>
      <xdr:colOff>113352</xdr:colOff>
      <xdr:row>3</xdr:row>
      <xdr:rowOff>129492</xdr:rowOff>
    </xdr:to>
    <xdr:sp macro="" textlink="">
      <xdr:nvSpPr>
        <xdr:cNvPr id="102" name="Elipse 101">
          <a:extLst>
            <a:ext uri="{FF2B5EF4-FFF2-40B4-BE49-F238E27FC236}">
              <a16:creationId xmlns:a16="http://schemas.microsoft.com/office/drawing/2014/main" xmlns="" id="{D6881441-E619-46FA-9E51-78690CDFDF51}"/>
            </a:ext>
          </a:extLst>
        </xdr:cNvPr>
        <xdr:cNvSpPr/>
      </xdr:nvSpPr>
      <xdr:spPr>
        <a:xfrm>
          <a:off x="15635044" y="522355"/>
          <a:ext cx="213608"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47</xdr:col>
      <xdr:colOff>192042</xdr:colOff>
      <xdr:row>8</xdr:row>
      <xdr:rowOff>115886</xdr:rowOff>
    </xdr:from>
    <xdr:to>
      <xdr:col>48</xdr:col>
      <xdr:colOff>113550</xdr:colOff>
      <xdr:row>9</xdr:row>
      <xdr:rowOff>129423</xdr:rowOff>
    </xdr:to>
    <xdr:sp macro="" textlink="">
      <xdr:nvSpPr>
        <xdr:cNvPr id="103" name="Elipse 102">
          <a:extLst>
            <a:ext uri="{FF2B5EF4-FFF2-40B4-BE49-F238E27FC236}">
              <a16:creationId xmlns:a16="http://schemas.microsoft.com/office/drawing/2014/main" xmlns="" id="{98DB05E8-622D-4DF9-AF0F-B95C5A6A2EF6}"/>
            </a:ext>
          </a:extLst>
        </xdr:cNvPr>
        <xdr:cNvSpPr/>
      </xdr:nvSpPr>
      <xdr:spPr>
        <a:xfrm>
          <a:off x="15635242" y="1741486"/>
          <a:ext cx="213608"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49</xdr:col>
      <xdr:colOff>190901</xdr:colOff>
      <xdr:row>2</xdr:row>
      <xdr:rowOff>111080</xdr:rowOff>
    </xdr:from>
    <xdr:to>
      <xdr:col>50</xdr:col>
      <xdr:colOff>112407</xdr:colOff>
      <xdr:row>3</xdr:row>
      <xdr:rowOff>124617</xdr:rowOff>
    </xdr:to>
    <xdr:sp macro="" textlink="">
      <xdr:nvSpPr>
        <xdr:cNvPr id="104" name="Elipse 103">
          <a:extLst>
            <a:ext uri="{FF2B5EF4-FFF2-40B4-BE49-F238E27FC236}">
              <a16:creationId xmlns:a16="http://schemas.microsoft.com/office/drawing/2014/main" xmlns="" id="{C225889E-917F-4903-BBB8-32008ABC3B32}"/>
            </a:ext>
          </a:extLst>
        </xdr:cNvPr>
        <xdr:cNvSpPr/>
      </xdr:nvSpPr>
      <xdr:spPr>
        <a:xfrm>
          <a:off x="16218301" y="517480"/>
          <a:ext cx="213606"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51</xdr:col>
      <xdr:colOff>213464</xdr:colOff>
      <xdr:row>4</xdr:row>
      <xdr:rowOff>132248</xdr:rowOff>
    </xdr:from>
    <xdr:to>
      <xdr:col>52</xdr:col>
      <xdr:colOff>134971</xdr:colOff>
      <xdr:row>5</xdr:row>
      <xdr:rowOff>145785</xdr:rowOff>
    </xdr:to>
    <xdr:sp macro="" textlink="">
      <xdr:nvSpPr>
        <xdr:cNvPr id="105" name="Elipse 104">
          <a:extLst>
            <a:ext uri="{FF2B5EF4-FFF2-40B4-BE49-F238E27FC236}">
              <a16:creationId xmlns:a16="http://schemas.microsoft.com/office/drawing/2014/main" xmlns="" id="{ABF94217-4AF1-4046-8715-9F02F7BA84D0}"/>
            </a:ext>
          </a:extLst>
        </xdr:cNvPr>
        <xdr:cNvSpPr/>
      </xdr:nvSpPr>
      <xdr:spPr>
        <a:xfrm>
          <a:off x="16825064" y="945048"/>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51</xdr:col>
      <xdr:colOff>216322</xdr:colOff>
      <xdr:row>2</xdr:row>
      <xdr:rowOff>127511</xdr:rowOff>
    </xdr:from>
    <xdr:to>
      <xdr:col>52</xdr:col>
      <xdr:colOff>137829</xdr:colOff>
      <xdr:row>3</xdr:row>
      <xdr:rowOff>141048</xdr:rowOff>
    </xdr:to>
    <xdr:sp macro="" textlink="">
      <xdr:nvSpPr>
        <xdr:cNvPr id="106" name="Elipse 105">
          <a:extLst>
            <a:ext uri="{FF2B5EF4-FFF2-40B4-BE49-F238E27FC236}">
              <a16:creationId xmlns:a16="http://schemas.microsoft.com/office/drawing/2014/main" xmlns="" id="{331FB860-6618-4DC2-9218-D1B950E49BBC}"/>
            </a:ext>
          </a:extLst>
        </xdr:cNvPr>
        <xdr:cNvSpPr/>
      </xdr:nvSpPr>
      <xdr:spPr>
        <a:xfrm>
          <a:off x="16827922" y="533911"/>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51</xdr:col>
      <xdr:colOff>212588</xdr:colOff>
      <xdr:row>8</xdr:row>
      <xdr:rowOff>131374</xdr:rowOff>
    </xdr:from>
    <xdr:to>
      <xdr:col>52</xdr:col>
      <xdr:colOff>134095</xdr:colOff>
      <xdr:row>9</xdr:row>
      <xdr:rowOff>144911</xdr:rowOff>
    </xdr:to>
    <xdr:sp macro="" textlink="">
      <xdr:nvSpPr>
        <xdr:cNvPr id="107" name="Elipse 106">
          <a:extLst>
            <a:ext uri="{FF2B5EF4-FFF2-40B4-BE49-F238E27FC236}">
              <a16:creationId xmlns:a16="http://schemas.microsoft.com/office/drawing/2014/main" xmlns="" id="{B8CF7F0C-56D8-4837-8708-CD00C367754C}"/>
            </a:ext>
          </a:extLst>
        </xdr:cNvPr>
        <xdr:cNvSpPr/>
      </xdr:nvSpPr>
      <xdr:spPr>
        <a:xfrm>
          <a:off x="16824188" y="1756974"/>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51</xdr:col>
      <xdr:colOff>139433</xdr:colOff>
      <xdr:row>10</xdr:row>
      <xdr:rowOff>57016</xdr:rowOff>
    </xdr:from>
    <xdr:to>
      <xdr:col>52</xdr:col>
      <xdr:colOff>170408</xdr:colOff>
      <xdr:row>11</xdr:row>
      <xdr:rowOff>175503</xdr:rowOff>
    </xdr:to>
    <xdr:grpSp>
      <xdr:nvGrpSpPr>
        <xdr:cNvPr id="108" name="Agrupar 363">
          <a:extLst>
            <a:ext uri="{FF2B5EF4-FFF2-40B4-BE49-F238E27FC236}">
              <a16:creationId xmlns:a16="http://schemas.microsoft.com/office/drawing/2014/main" xmlns="" id="{C7A2D633-9D9D-47E5-91F2-5E93CAB54AA3}"/>
            </a:ext>
          </a:extLst>
        </xdr:cNvPr>
        <xdr:cNvGrpSpPr/>
      </xdr:nvGrpSpPr>
      <xdr:grpSpPr>
        <a:xfrm>
          <a:off x="16751033" y="2089016"/>
          <a:ext cx="323075" cy="321687"/>
          <a:chOff x="2724702" y="1260429"/>
          <a:chExt cx="324000" cy="324000"/>
        </a:xfrm>
      </xdr:grpSpPr>
      <xdr:sp macro="" textlink="">
        <xdr:nvSpPr>
          <xdr:cNvPr id="109" name="Anillo 364">
            <a:extLst>
              <a:ext uri="{FF2B5EF4-FFF2-40B4-BE49-F238E27FC236}">
                <a16:creationId xmlns:a16="http://schemas.microsoft.com/office/drawing/2014/main" xmlns="" id="{1D616755-1112-4738-AB09-D25BEE5F7523}"/>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10" name="Elipse 109">
            <a:extLst>
              <a:ext uri="{FF2B5EF4-FFF2-40B4-BE49-F238E27FC236}">
                <a16:creationId xmlns:a16="http://schemas.microsoft.com/office/drawing/2014/main" xmlns="" id="{A0E5C88A-9F55-4B05-AF9C-7E9793AFD712}"/>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53</xdr:col>
      <xdr:colOff>200794</xdr:colOff>
      <xdr:row>4</xdr:row>
      <xdr:rowOff>112180</xdr:rowOff>
    </xdr:from>
    <xdr:to>
      <xdr:col>54</xdr:col>
      <xdr:colOff>122301</xdr:colOff>
      <xdr:row>5</xdr:row>
      <xdr:rowOff>125717</xdr:rowOff>
    </xdr:to>
    <xdr:sp macro="" textlink="">
      <xdr:nvSpPr>
        <xdr:cNvPr id="111" name="Elipse 110">
          <a:extLst>
            <a:ext uri="{FF2B5EF4-FFF2-40B4-BE49-F238E27FC236}">
              <a16:creationId xmlns:a16="http://schemas.microsoft.com/office/drawing/2014/main" xmlns="" id="{FA0E744C-FB61-4CF9-944D-1CDE185D3486}"/>
            </a:ext>
          </a:extLst>
        </xdr:cNvPr>
        <xdr:cNvSpPr/>
      </xdr:nvSpPr>
      <xdr:spPr>
        <a:xfrm>
          <a:off x="17396594" y="924980"/>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53</xdr:col>
      <xdr:colOff>203652</xdr:colOff>
      <xdr:row>2</xdr:row>
      <xdr:rowOff>107443</xdr:rowOff>
    </xdr:from>
    <xdr:to>
      <xdr:col>54</xdr:col>
      <xdr:colOff>125159</xdr:colOff>
      <xdr:row>3</xdr:row>
      <xdr:rowOff>120980</xdr:rowOff>
    </xdr:to>
    <xdr:sp macro="" textlink="">
      <xdr:nvSpPr>
        <xdr:cNvPr id="112" name="Elipse 111">
          <a:extLst>
            <a:ext uri="{FF2B5EF4-FFF2-40B4-BE49-F238E27FC236}">
              <a16:creationId xmlns:a16="http://schemas.microsoft.com/office/drawing/2014/main" xmlns="" id="{0004E73E-91D5-421F-96B5-406F2E0F353A}"/>
            </a:ext>
          </a:extLst>
        </xdr:cNvPr>
        <xdr:cNvSpPr/>
      </xdr:nvSpPr>
      <xdr:spPr>
        <a:xfrm>
          <a:off x="17399452" y="513843"/>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53</xdr:col>
      <xdr:colOff>199918</xdr:colOff>
      <xdr:row>8</xdr:row>
      <xdr:rowOff>111306</xdr:rowOff>
    </xdr:from>
    <xdr:to>
      <xdr:col>54</xdr:col>
      <xdr:colOff>121425</xdr:colOff>
      <xdr:row>9</xdr:row>
      <xdr:rowOff>124843</xdr:rowOff>
    </xdr:to>
    <xdr:sp macro="" textlink="">
      <xdr:nvSpPr>
        <xdr:cNvPr id="113" name="Elipse 112">
          <a:extLst>
            <a:ext uri="{FF2B5EF4-FFF2-40B4-BE49-F238E27FC236}">
              <a16:creationId xmlns:a16="http://schemas.microsoft.com/office/drawing/2014/main" xmlns="" id="{FF852859-5401-42E3-BBF7-844EEC0949CA}"/>
            </a:ext>
          </a:extLst>
        </xdr:cNvPr>
        <xdr:cNvSpPr/>
      </xdr:nvSpPr>
      <xdr:spPr>
        <a:xfrm>
          <a:off x="17395718" y="1736906"/>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53</xdr:col>
      <xdr:colOff>126763</xdr:colOff>
      <xdr:row>10</xdr:row>
      <xdr:rowOff>36948</xdr:rowOff>
    </xdr:from>
    <xdr:to>
      <xdr:col>54</xdr:col>
      <xdr:colOff>157738</xdr:colOff>
      <xdr:row>11</xdr:row>
      <xdr:rowOff>155435</xdr:rowOff>
    </xdr:to>
    <xdr:grpSp>
      <xdr:nvGrpSpPr>
        <xdr:cNvPr id="114" name="Agrupar 363">
          <a:extLst>
            <a:ext uri="{FF2B5EF4-FFF2-40B4-BE49-F238E27FC236}">
              <a16:creationId xmlns:a16="http://schemas.microsoft.com/office/drawing/2014/main" xmlns="" id="{BD9E0B6A-271D-44FE-AC88-17B3E0D4B6C5}"/>
            </a:ext>
          </a:extLst>
        </xdr:cNvPr>
        <xdr:cNvGrpSpPr/>
      </xdr:nvGrpSpPr>
      <xdr:grpSpPr>
        <a:xfrm>
          <a:off x="17322563" y="2068948"/>
          <a:ext cx="323075" cy="321687"/>
          <a:chOff x="2724702" y="1260429"/>
          <a:chExt cx="324000" cy="324000"/>
        </a:xfrm>
      </xdr:grpSpPr>
      <xdr:sp macro="" textlink="">
        <xdr:nvSpPr>
          <xdr:cNvPr id="115" name="Anillo 364">
            <a:extLst>
              <a:ext uri="{FF2B5EF4-FFF2-40B4-BE49-F238E27FC236}">
                <a16:creationId xmlns:a16="http://schemas.microsoft.com/office/drawing/2014/main" xmlns="" id="{2C2DF2BD-BA69-498B-B95C-25657F675271}"/>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16" name="Elipse 115">
            <a:extLst>
              <a:ext uri="{FF2B5EF4-FFF2-40B4-BE49-F238E27FC236}">
                <a16:creationId xmlns:a16="http://schemas.microsoft.com/office/drawing/2014/main" xmlns="" id="{7382B441-EEEF-4BE0-A663-70D51FC4FEB7}"/>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55</xdr:col>
      <xdr:colOff>181237</xdr:colOff>
      <xdr:row>4</xdr:row>
      <xdr:rowOff>99988</xdr:rowOff>
    </xdr:from>
    <xdr:to>
      <xdr:col>56</xdr:col>
      <xdr:colOff>99524</xdr:colOff>
      <xdr:row>5</xdr:row>
      <xdr:rowOff>116744</xdr:rowOff>
    </xdr:to>
    <xdr:sp macro="" textlink="">
      <xdr:nvSpPr>
        <xdr:cNvPr id="117" name="Elipse 116">
          <a:extLst>
            <a:ext uri="{FF2B5EF4-FFF2-40B4-BE49-F238E27FC236}">
              <a16:creationId xmlns:a16="http://schemas.microsoft.com/office/drawing/2014/main" xmlns="" id="{AEE22452-866B-46FA-8CA7-642CB6A824BC}"/>
            </a:ext>
          </a:extLst>
        </xdr:cNvPr>
        <xdr:cNvSpPr/>
      </xdr:nvSpPr>
      <xdr:spPr>
        <a:xfrm rot="4080192">
          <a:off x="17956453" y="917572"/>
          <a:ext cx="219956" cy="21038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55</xdr:col>
      <xdr:colOff>184096</xdr:colOff>
      <xdr:row>2</xdr:row>
      <xdr:rowOff>95250</xdr:rowOff>
    </xdr:from>
    <xdr:to>
      <xdr:col>56</xdr:col>
      <xdr:colOff>102382</xdr:colOff>
      <xdr:row>3</xdr:row>
      <xdr:rowOff>112007</xdr:rowOff>
    </xdr:to>
    <xdr:sp macro="" textlink="">
      <xdr:nvSpPr>
        <xdr:cNvPr id="118" name="Elipse 117">
          <a:extLst>
            <a:ext uri="{FF2B5EF4-FFF2-40B4-BE49-F238E27FC236}">
              <a16:creationId xmlns:a16="http://schemas.microsoft.com/office/drawing/2014/main" xmlns="" id="{18009088-4CF2-45DA-9D9D-20219D954C45}"/>
            </a:ext>
          </a:extLst>
        </xdr:cNvPr>
        <xdr:cNvSpPr/>
      </xdr:nvSpPr>
      <xdr:spPr>
        <a:xfrm rot="4080192">
          <a:off x="17959310" y="506436"/>
          <a:ext cx="219957" cy="21038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55</xdr:col>
      <xdr:colOff>180362</xdr:colOff>
      <xdr:row>8</xdr:row>
      <xdr:rowOff>99113</xdr:rowOff>
    </xdr:from>
    <xdr:to>
      <xdr:col>56</xdr:col>
      <xdr:colOff>98648</xdr:colOff>
      <xdr:row>9</xdr:row>
      <xdr:rowOff>115870</xdr:rowOff>
    </xdr:to>
    <xdr:sp macro="" textlink="">
      <xdr:nvSpPr>
        <xdr:cNvPr id="119" name="Elipse 118">
          <a:extLst>
            <a:ext uri="{FF2B5EF4-FFF2-40B4-BE49-F238E27FC236}">
              <a16:creationId xmlns:a16="http://schemas.microsoft.com/office/drawing/2014/main" xmlns="" id="{1C6895B0-BC39-4B72-B57F-D7A85E6019B9}"/>
            </a:ext>
          </a:extLst>
        </xdr:cNvPr>
        <xdr:cNvSpPr/>
      </xdr:nvSpPr>
      <xdr:spPr>
        <a:xfrm rot="4080192">
          <a:off x="17955576" y="1729499"/>
          <a:ext cx="219957" cy="21038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55</xdr:col>
      <xdr:colOff>180790</xdr:colOff>
      <xdr:row>10</xdr:row>
      <xdr:rowOff>98310</xdr:rowOff>
    </xdr:from>
    <xdr:to>
      <xdr:col>56</xdr:col>
      <xdr:colOff>99077</xdr:colOff>
      <xdr:row>11</xdr:row>
      <xdr:rowOff>115066</xdr:rowOff>
    </xdr:to>
    <xdr:sp macro="" textlink="">
      <xdr:nvSpPr>
        <xdr:cNvPr id="120" name="Elipse 119">
          <a:extLst>
            <a:ext uri="{FF2B5EF4-FFF2-40B4-BE49-F238E27FC236}">
              <a16:creationId xmlns:a16="http://schemas.microsoft.com/office/drawing/2014/main" xmlns="" id="{4D46AA35-0D5C-46E7-807A-25312B940BD2}"/>
            </a:ext>
          </a:extLst>
        </xdr:cNvPr>
        <xdr:cNvSpPr/>
      </xdr:nvSpPr>
      <xdr:spPr>
        <a:xfrm rot="4080192">
          <a:off x="17956006" y="2135094"/>
          <a:ext cx="219956" cy="21038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55</xdr:col>
      <xdr:colOff>130870</xdr:colOff>
      <xdr:row>12</xdr:row>
      <xdr:rowOff>43901</xdr:rowOff>
    </xdr:from>
    <xdr:to>
      <xdr:col>56</xdr:col>
      <xdr:colOff>154105</xdr:colOff>
      <xdr:row>13</xdr:row>
      <xdr:rowOff>170126</xdr:rowOff>
    </xdr:to>
    <xdr:grpSp>
      <xdr:nvGrpSpPr>
        <xdr:cNvPr id="121" name="Agrupar 363">
          <a:extLst>
            <a:ext uri="{FF2B5EF4-FFF2-40B4-BE49-F238E27FC236}">
              <a16:creationId xmlns:a16="http://schemas.microsoft.com/office/drawing/2014/main" xmlns="" id="{40F5CC6B-1287-4C99-977D-7DF0C98B94F8}"/>
            </a:ext>
          </a:extLst>
        </xdr:cNvPr>
        <xdr:cNvGrpSpPr/>
      </xdr:nvGrpSpPr>
      <xdr:grpSpPr>
        <a:xfrm rot="4080192">
          <a:off x="17903825" y="2489346"/>
          <a:ext cx="329425" cy="315335"/>
          <a:chOff x="2724702" y="1260429"/>
          <a:chExt cx="324000" cy="324000"/>
        </a:xfrm>
      </xdr:grpSpPr>
      <xdr:sp macro="" textlink="">
        <xdr:nvSpPr>
          <xdr:cNvPr id="122" name="Anillo 364">
            <a:extLst>
              <a:ext uri="{FF2B5EF4-FFF2-40B4-BE49-F238E27FC236}">
                <a16:creationId xmlns:a16="http://schemas.microsoft.com/office/drawing/2014/main" xmlns="" id="{D08F65E8-CF64-4784-88D6-954B2BC1123C}"/>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23" name="Elipse 122">
            <a:extLst>
              <a:ext uri="{FF2B5EF4-FFF2-40B4-BE49-F238E27FC236}">
                <a16:creationId xmlns:a16="http://schemas.microsoft.com/office/drawing/2014/main" xmlns="" id="{09E6EF25-270F-436D-9450-694C04D5322E}"/>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57</xdr:col>
      <xdr:colOff>129925</xdr:colOff>
      <xdr:row>12</xdr:row>
      <xdr:rowOff>46888</xdr:rowOff>
    </xdr:from>
    <xdr:to>
      <xdr:col>58</xdr:col>
      <xdr:colOff>153163</xdr:colOff>
      <xdr:row>13</xdr:row>
      <xdr:rowOff>173112</xdr:rowOff>
    </xdr:to>
    <xdr:grpSp>
      <xdr:nvGrpSpPr>
        <xdr:cNvPr id="124" name="Agrupar 366">
          <a:extLst>
            <a:ext uri="{FF2B5EF4-FFF2-40B4-BE49-F238E27FC236}">
              <a16:creationId xmlns:a16="http://schemas.microsoft.com/office/drawing/2014/main" xmlns="" id="{53089482-C095-4C1C-8540-0BD05EC7A598}"/>
            </a:ext>
          </a:extLst>
        </xdr:cNvPr>
        <xdr:cNvGrpSpPr/>
      </xdr:nvGrpSpPr>
      <xdr:grpSpPr>
        <a:xfrm rot="4080192">
          <a:off x="18487082" y="2492331"/>
          <a:ext cx="329424" cy="315338"/>
          <a:chOff x="2724702" y="1260429"/>
          <a:chExt cx="324000" cy="324000"/>
        </a:xfrm>
      </xdr:grpSpPr>
      <xdr:sp macro="" textlink="">
        <xdr:nvSpPr>
          <xdr:cNvPr id="125" name="Anillo 367">
            <a:extLst>
              <a:ext uri="{FF2B5EF4-FFF2-40B4-BE49-F238E27FC236}">
                <a16:creationId xmlns:a16="http://schemas.microsoft.com/office/drawing/2014/main" xmlns="" id="{B7B46352-4412-4AAF-9A42-8FD6A60CA101}"/>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26" name="Elipse 125">
            <a:extLst>
              <a:ext uri="{FF2B5EF4-FFF2-40B4-BE49-F238E27FC236}">
                <a16:creationId xmlns:a16="http://schemas.microsoft.com/office/drawing/2014/main" xmlns="" id="{EB4E0B12-71EB-4B9E-871A-160450F8ABCE}"/>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57</xdr:col>
      <xdr:colOff>188551</xdr:colOff>
      <xdr:row>10</xdr:row>
      <xdr:rowOff>85395</xdr:rowOff>
    </xdr:from>
    <xdr:to>
      <xdr:col>58</xdr:col>
      <xdr:colOff>106837</xdr:colOff>
      <xdr:row>11</xdr:row>
      <xdr:rowOff>102154</xdr:rowOff>
    </xdr:to>
    <xdr:sp macro="" textlink="">
      <xdr:nvSpPr>
        <xdr:cNvPr id="127" name="Elipse 126">
          <a:extLst>
            <a:ext uri="{FF2B5EF4-FFF2-40B4-BE49-F238E27FC236}">
              <a16:creationId xmlns:a16="http://schemas.microsoft.com/office/drawing/2014/main" xmlns="" id="{5C41CDCD-4ED5-49DA-9BB8-AC08793A02AF}"/>
            </a:ext>
          </a:extLst>
        </xdr:cNvPr>
        <xdr:cNvSpPr/>
      </xdr:nvSpPr>
      <xdr:spPr>
        <a:xfrm rot="4080192">
          <a:off x="18547964" y="2122182"/>
          <a:ext cx="219959" cy="21038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57</xdr:col>
      <xdr:colOff>180984</xdr:colOff>
      <xdr:row>8</xdr:row>
      <xdr:rowOff>100956</xdr:rowOff>
    </xdr:from>
    <xdr:to>
      <xdr:col>58</xdr:col>
      <xdr:colOff>99271</xdr:colOff>
      <xdr:row>9</xdr:row>
      <xdr:rowOff>117714</xdr:rowOff>
    </xdr:to>
    <xdr:sp macro="" textlink="">
      <xdr:nvSpPr>
        <xdr:cNvPr id="128" name="Elipse 127">
          <a:extLst>
            <a:ext uri="{FF2B5EF4-FFF2-40B4-BE49-F238E27FC236}">
              <a16:creationId xmlns:a16="http://schemas.microsoft.com/office/drawing/2014/main" xmlns="" id="{DA6E5B47-62D7-4891-B5C1-D4B4E8146E4F}"/>
            </a:ext>
          </a:extLst>
        </xdr:cNvPr>
        <xdr:cNvSpPr/>
      </xdr:nvSpPr>
      <xdr:spPr>
        <a:xfrm rot="4080192">
          <a:off x="18540399" y="1731341"/>
          <a:ext cx="219958" cy="21038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59</xdr:col>
      <xdr:colOff>204152</xdr:colOff>
      <xdr:row>8</xdr:row>
      <xdr:rowOff>115539</xdr:rowOff>
    </xdr:from>
    <xdr:to>
      <xdr:col>60</xdr:col>
      <xdr:colOff>125659</xdr:colOff>
      <xdr:row>9</xdr:row>
      <xdr:rowOff>129076</xdr:rowOff>
    </xdr:to>
    <xdr:sp macro="" textlink="">
      <xdr:nvSpPr>
        <xdr:cNvPr id="129" name="Elipse 128">
          <a:extLst>
            <a:ext uri="{FF2B5EF4-FFF2-40B4-BE49-F238E27FC236}">
              <a16:creationId xmlns:a16="http://schemas.microsoft.com/office/drawing/2014/main" xmlns="" id="{4680011D-086B-4D90-842A-13E2A8685649}"/>
            </a:ext>
          </a:extLst>
        </xdr:cNvPr>
        <xdr:cNvSpPr/>
      </xdr:nvSpPr>
      <xdr:spPr>
        <a:xfrm>
          <a:off x="19152552" y="1741139"/>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59</xdr:col>
      <xdr:colOff>207010</xdr:colOff>
      <xdr:row>6</xdr:row>
      <xdr:rowOff>114734</xdr:rowOff>
    </xdr:from>
    <xdr:to>
      <xdr:col>60</xdr:col>
      <xdr:colOff>128517</xdr:colOff>
      <xdr:row>7</xdr:row>
      <xdr:rowOff>128271</xdr:rowOff>
    </xdr:to>
    <xdr:sp macro="" textlink="">
      <xdr:nvSpPr>
        <xdr:cNvPr id="130" name="Elipse 129">
          <a:extLst>
            <a:ext uri="{FF2B5EF4-FFF2-40B4-BE49-F238E27FC236}">
              <a16:creationId xmlns:a16="http://schemas.microsoft.com/office/drawing/2014/main" xmlns="" id="{9A848B27-D0CE-4D83-ADB3-CEAA9D559A9C}"/>
            </a:ext>
          </a:extLst>
        </xdr:cNvPr>
        <xdr:cNvSpPr/>
      </xdr:nvSpPr>
      <xdr:spPr>
        <a:xfrm>
          <a:off x="19155410" y="1333934"/>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59</xdr:col>
      <xdr:colOff>204581</xdr:colOff>
      <xdr:row>10</xdr:row>
      <xdr:rowOff>114735</xdr:rowOff>
    </xdr:from>
    <xdr:to>
      <xdr:col>60</xdr:col>
      <xdr:colOff>126088</xdr:colOff>
      <xdr:row>11</xdr:row>
      <xdr:rowOff>128272</xdr:rowOff>
    </xdr:to>
    <xdr:sp macro="" textlink="">
      <xdr:nvSpPr>
        <xdr:cNvPr id="131" name="Elipse 130">
          <a:extLst>
            <a:ext uri="{FF2B5EF4-FFF2-40B4-BE49-F238E27FC236}">
              <a16:creationId xmlns:a16="http://schemas.microsoft.com/office/drawing/2014/main" xmlns="" id="{EA669B4B-D7DD-4F2B-948C-E04319DF43FB}"/>
            </a:ext>
          </a:extLst>
        </xdr:cNvPr>
        <xdr:cNvSpPr/>
      </xdr:nvSpPr>
      <xdr:spPr>
        <a:xfrm>
          <a:off x="19152981" y="2146735"/>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59</xdr:col>
      <xdr:colOff>152401</xdr:colOff>
      <xdr:row>12</xdr:row>
      <xdr:rowOff>62586</xdr:rowOff>
    </xdr:from>
    <xdr:to>
      <xdr:col>60</xdr:col>
      <xdr:colOff>183376</xdr:colOff>
      <xdr:row>13</xdr:row>
      <xdr:rowOff>181072</xdr:rowOff>
    </xdr:to>
    <xdr:grpSp>
      <xdr:nvGrpSpPr>
        <xdr:cNvPr id="132" name="Agrupar 363">
          <a:extLst>
            <a:ext uri="{FF2B5EF4-FFF2-40B4-BE49-F238E27FC236}">
              <a16:creationId xmlns:a16="http://schemas.microsoft.com/office/drawing/2014/main" xmlns="" id="{E14999E7-67C3-4E17-A78A-43DDE3F6DA94}"/>
            </a:ext>
          </a:extLst>
        </xdr:cNvPr>
        <xdr:cNvGrpSpPr/>
      </xdr:nvGrpSpPr>
      <xdr:grpSpPr>
        <a:xfrm>
          <a:off x="19100801" y="2500986"/>
          <a:ext cx="323075" cy="321686"/>
          <a:chOff x="2724702" y="1260429"/>
          <a:chExt cx="324000" cy="324000"/>
        </a:xfrm>
      </xdr:grpSpPr>
      <xdr:sp macro="" textlink="">
        <xdr:nvSpPr>
          <xdr:cNvPr id="133" name="Anillo 364">
            <a:extLst>
              <a:ext uri="{FF2B5EF4-FFF2-40B4-BE49-F238E27FC236}">
                <a16:creationId xmlns:a16="http://schemas.microsoft.com/office/drawing/2014/main" xmlns="" id="{A1975F4A-7B6B-4242-A83A-AAF687B5C774}"/>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34" name="Elipse 133">
            <a:extLst>
              <a:ext uri="{FF2B5EF4-FFF2-40B4-BE49-F238E27FC236}">
                <a16:creationId xmlns:a16="http://schemas.microsoft.com/office/drawing/2014/main" xmlns="" id="{0FF7A2DE-DE9F-4224-BA7E-897B8954DC17}"/>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61</xdr:col>
      <xdr:colOff>184596</xdr:colOff>
      <xdr:row>8</xdr:row>
      <xdr:rowOff>103346</xdr:rowOff>
    </xdr:from>
    <xdr:to>
      <xdr:col>62</xdr:col>
      <xdr:colOff>102882</xdr:colOff>
      <xdr:row>9</xdr:row>
      <xdr:rowOff>120103</xdr:rowOff>
    </xdr:to>
    <xdr:sp macro="" textlink="">
      <xdr:nvSpPr>
        <xdr:cNvPr id="135" name="Elipse 134">
          <a:extLst>
            <a:ext uri="{FF2B5EF4-FFF2-40B4-BE49-F238E27FC236}">
              <a16:creationId xmlns:a16="http://schemas.microsoft.com/office/drawing/2014/main" xmlns="" id="{65512796-59CC-446B-AB6B-A4796598FA9F}"/>
            </a:ext>
          </a:extLst>
        </xdr:cNvPr>
        <xdr:cNvSpPr/>
      </xdr:nvSpPr>
      <xdr:spPr>
        <a:xfrm rot="4080192">
          <a:off x="19712410" y="1733732"/>
          <a:ext cx="219957" cy="21038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61</xdr:col>
      <xdr:colOff>185024</xdr:colOff>
      <xdr:row>10</xdr:row>
      <xdr:rowOff>102543</xdr:rowOff>
    </xdr:from>
    <xdr:to>
      <xdr:col>62</xdr:col>
      <xdr:colOff>103311</xdr:colOff>
      <xdr:row>11</xdr:row>
      <xdr:rowOff>119299</xdr:rowOff>
    </xdr:to>
    <xdr:sp macro="" textlink="">
      <xdr:nvSpPr>
        <xdr:cNvPr id="136" name="Elipse 135">
          <a:extLst>
            <a:ext uri="{FF2B5EF4-FFF2-40B4-BE49-F238E27FC236}">
              <a16:creationId xmlns:a16="http://schemas.microsoft.com/office/drawing/2014/main" xmlns="" id="{35C3F89A-8BE7-4C73-8F43-C2AAA4BC775E}"/>
            </a:ext>
          </a:extLst>
        </xdr:cNvPr>
        <xdr:cNvSpPr/>
      </xdr:nvSpPr>
      <xdr:spPr>
        <a:xfrm rot="4080192">
          <a:off x="19712840" y="2139327"/>
          <a:ext cx="219956" cy="21038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61</xdr:col>
      <xdr:colOff>135104</xdr:colOff>
      <xdr:row>12</xdr:row>
      <xdr:rowOff>48134</xdr:rowOff>
    </xdr:from>
    <xdr:to>
      <xdr:col>62</xdr:col>
      <xdr:colOff>158339</xdr:colOff>
      <xdr:row>13</xdr:row>
      <xdr:rowOff>174359</xdr:rowOff>
    </xdr:to>
    <xdr:grpSp>
      <xdr:nvGrpSpPr>
        <xdr:cNvPr id="137" name="Agrupar 363">
          <a:extLst>
            <a:ext uri="{FF2B5EF4-FFF2-40B4-BE49-F238E27FC236}">
              <a16:creationId xmlns:a16="http://schemas.microsoft.com/office/drawing/2014/main" xmlns="" id="{9C5D5DFD-5E99-42D6-A570-84DA1BDE0A8C}"/>
            </a:ext>
          </a:extLst>
        </xdr:cNvPr>
        <xdr:cNvGrpSpPr/>
      </xdr:nvGrpSpPr>
      <xdr:grpSpPr>
        <a:xfrm rot="4080192">
          <a:off x="19660659" y="2493579"/>
          <a:ext cx="329425" cy="315335"/>
          <a:chOff x="2724702" y="1260429"/>
          <a:chExt cx="324000" cy="324000"/>
        </a:xfrm>
      </xdr:grpSpPr>
      <xdr:sp macro="" textlink="">
        <xdr:nvSpPr>
          <xdr:cNvPr id="138" name="Anillo 364">
            <a:extLst>
              <a:ext uri="{FF2B5EF4-FFF2-40B4-BE49-F238E27FC236}">
                <a16:creationId xmlns:a16="http://schemas.microsoft.com/office/drawing/2014/main" xmlns="" id="{2727D2EF-DA31-4EE2-83D4-DE69B7AF7F31}"/>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39" name="Elipse 138">
            <a:extLst>
              <a:ext uri="{FF2B5EF4-FFF2-40B4-BE49-F238E27FC236}">
                <a16:creationId xmlns:a16="http://schemas.microsoft.com/office/drawing/2014/main" xmlns="" id="{91E6D9E1-C5F4-496B-ABCE-72F3C5BA5DB5}"/>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63</xdr:col>
      <xdr:colOff>185649</xdr:colOff>
      <xdr:row>12</xdr:row>
      <xdr:rowOff>103897</xdr:rowOff>
    </xdr:from>
    <xdr:to>
      <xdr:col>64</xdr:col>
      <xdr:colOff>103935</xdr:colOff>
      <xdr:row>13</xdr:row>
      <xdr:rowOff>120655</xdr:rowOff>
    </xdr:to>
    <xdr:sp macro="" textlink="">
      <xdr:nvSpPr>
        <xdr:cNvPr id="140" name="Elipse 139">
          <a:extLst>
            <a:ext uri="{FF2B5EF4-FFF2-40B4-BE49-F238E27FC236}">
              <a16:creationId xmlns:a16="http://schemas.microsoft.com/office/drawing/2014/main" xmlns="" id="{7800B67F-77CA-42FF-B825-1CC427F5F69F}"/>
            </a:ext>
          </a:extLst>
        </xdr:cNvPr>
        <xdr:cNvSpPr/>
      </xdr:nvSpPr>
      <xdr:spPr>
        <a:xfrm rot="4080192">
          <a:off x="20297663" y="2547083"/>
          <a:ext cx="219958" cy="21038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65</xdr:col>
      <xdr:colOff>208814</xdr:colOff>
      <xdr:row>10</xdr:row>
      <xdr:rowOff>108385</xdr:rowOff>
    </xdr:from>
    <xdr:to>
      <xdr:col>66</xdr:col>
      <xdr:colOff>130321</xdr:colOff>
      <xdr:row>11</xdr:row>
      <xdr:rowOff>121922</xdr:rowOff>
    </xdr:to>
    <xdr:sp macro="" textlink="">
      <xdr:nvSpPr>
        <xdr:cNvPr id="141" name="Elipse 140">
          <a:extLst>
            <a:ext uri="{FF2B5EF4-FFF2-40B4-BE49-F238E27FC236}">
              <a16:creationId xmlns:a16="http://schemas.microsoft.com/office/drawing/2014/main" xmlns="" id="{94E81920-A015-49AB-87FE-21DCFB89BFAE}"/>
            </a:ext>
          </a:extLst>
        </xdr:cNvPr>
        <xdr:cNvSpPr/>
      </xdr:nvSpPr>
      <xdr:spPr>
        <a:xfrm>
          <a:off x="20909814" y="2140385"/>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67</xdr:col>
      <xdr:colOff>189257</xdr:colOff>
      <xdr:row>10</xdr:row>
      <xdr:rowOff>96193</xdr:rowOff>
    </xdr:from>
    <xdr:to>
      <xdr:col>68</xdr:col>
      <xdr:colOff>107544</xdr:colOff>
      <xdr:row>11</xdr:row>
      <xdr:rowOff>112949</xdr:rowOff>
    </xdr:to>
    <xdr:sp macro="" textlink="">
      <xdr:nvSpPr>
        <xdr:cNvPr id="142" name="Elipse 141">
          <a:extLst>
            <a:ext uri="{FF2B5EF4-FFF2-40B4-BE49-F238E27FC236}">
              <a16:creationId xmlns:a16="http://schemas.microsoft.com/office/drawing/2014/main" xmlns="" id="{12A47332-30F0-478B-91CC-B267B9D21A6D}"/>
            </a:ext>
          </a:extLst>
        </xdr:cNvPr>
        <xdr:cNvSpPr/>
      </xdr:nvSpPr>
      <xdr:spPr>
        <a:xfrm rot="4080192">
          <a:off x="21469673" y="2132977"/>
          <a:ext cx="219956" cy="21038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69</xdr:col>
      <xdr:colOff>139338</xdr:colOff>
      <xdr:row>8</xdr:row>
      <xdr:rowOff>27515</xdr:rowOff>
    </xdr:from>
    <xdr:to>
      <xdr:col>70</xdr:col>
      <xdr:colOff>162573</xdr:colOff>
      <xdr:row>9</xdr:row>
      <xdr:rowOff>153740</xdr:rowOff>
    </xdr:to>
    <xdr:grpSp>
      <xdr:nvGrpSpPr>
        <xdr:cNvPr id="143" name="Agrupar 363">
          <a:extLst>
            <a:ext uri="{FF2B5EF4-FFF2-40B4-BE49-F238E27FC236}">
              <a16:creationId xmlns:a16="http://schemas.microsoft.com/office/drawing/2014/main" xmlns="" id="{4BF6DD54-A744-4CF3-9E62-3CAAAC6F2D27}"/>
            </a:ext>
          </a:extLst>
        </xdr:cNvPr>
        <xdr:cNvGrpSpPr/>
      </xdr:nvGrpSpPr>
      <xdr:grpSpPr>
        <a:xfrm rot="4080192">
          <a:off x="22001693" y="1660160"/>
          <a:ext cx="329425" cy="315335"/>
          <a:chOff x="2724702" y="1260429"/>
          <a:chExt cx="324000" cy="324000"/>
        </a:xfrm>
      </xdr:grpSpPr>
      <xdr:sp macro="" textlink="">
        <xdr:nvSpPr>
          <xdr:cNvPr id="144" name="Anillo 364">
            <a:extLst>
              <a:ext uri="{FF2B5EF4-FFF2-40B4-BE49-F238E27FC236}">
                <a16:creationId xmlns:a16="http://schemas.microsoft.com/office/drawing/2014/main" xmlns="" id="{3A241D9C-6DB9-4F22-99C0-5FFC09CECDD1}"/>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45" name="Elipse 144">
            <a:extLst>
              <a:ext uri="{FF2B5EF4-FFF2-40B4-BE49-F238E27FC236}">
                <a16:creationId xmlns:a16="http://schemas.microsoft.com/office/drawing/2014/main" xmlns="" id="{E11DA897-669B-41A0-A9D2-F6DD1BFF8F47}"/>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63</xdr:col>
      <xdr:colOff>138391</xdr:colOff>
      <xdr:row>8</xdr:row>
      <xdr:rowOff>51908</xdr:rowOff>
    </xdr:from>
    <xdr:to>
      <xdr:col>64</xdr:col>
      <xdr:colOff>161629</xdr:colOff>
      <xdr:row>9</xdr:row>
      <xdr:rowOff>178132</xdr:rowOff>
    </xdr:to>
    <xdr:grpSp>
      <xdr:nvGrpSpPr>
        <xdr:cNvPr id="146" name="Agrupar 366">
          <a:extLst>
            <a:ext uri="{FF2B5EF4-FFF2-40B4-BE49-F238E27FC236}">
              <a16:creationId xmlns:a16="http://schemas.microsoft.com/office/drawing/2014/main" xmlns="" id="{BDAD7E29-B148-4139-85B8-4690F5056543}"/>
            </a:ext>
          </a:extLst>
        </xdr:cNvPr>
        <xdr:cNvGrpSpPr/>
      </xdr:nvGrpSpPr>
      <xdr:grpSpPr>
        <a:xfrm rot="4080192">
          <a:off x="20248148" y="1684551"/>
          <a:ext cx="329424" cy="315338"/>
          <a:chOff x="2724702" y="1260429"/>
          <a:chExt cx="324000" cy="324000"/>
        </a:xfrm>
      </xdr:grpSpPr>
      <xdr:sp macro="" textlink="">
        <xdr:nvSpPr>
          <xdr:cNvPr id="147" name="Anillo 367">
            <a:extLst>
              <a:ext uri="{FF2B5EF4-FFF2-40B4-BE49-F238E27FC236}">
                <a16:creationId xmlns:a16="http://schemas.microsoft.com/office/drawing/2014/main" xmlns="" id="{55472907-3E1F-4251-B268-4DA8324DE813}"/>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48" name="Elipse 147">
            <a:extLst>
              <a:ext uri="{FF2B5EF4-FFF2-40B4-BE49-F238E27FC236}">
                <a16:creationId xmlns:a16="http://schemas.microsoft.com/office/drawing/2014/main" xmlns="" id="{C5F50930-69E6-4FEA-A2B3-BBF97981568B}"/>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69</xdr:col>
      <xdr:colOff>189882</xdr:colOff>
      <xdr:row>12</xdr:row>
      <xdr:rowOff>97547</xdr:rowOff>
    </xdr:from>
    <xdr:to>
      <xdr:col>70</xdr:col>
      <xdr:colOff>108168</xdr:colOff>
      <xdr:row>13</xdr:row>
      <xdr:rowOff>114305</xdr:rowOff>
    </xdr:to>
    <xdr:sp macro="" textlink="">
      <xdr:nvSpPr>
        <xdr:cNvPr id="149" name="Elipse 148">
          <a:extLst>
            <a:ext uri="{FF2B5EF4-FFF2-40B4-BE49-F238E27FC236}">
              <a16:creationId xmlns:a16="http://schemas.microsoft.com/office/drawing/2014/main" xmlns="" id="{ECB8ADCA-2373-41DE-9F94-ACF7F4F77E05}"/>
            </a:ext>
          </a:extLst>
        </xdr:cNvPr>
        <xdr:cNvSpPr/>
      </xdr:nvSpPr>
      <xdr:spPr>
        <a:xfrm rot="4080192">
          <a:off x="22054496" y="2540733"/>
          <a:ext cx="219958" cy="21038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71</xdr:col>
      <xdr:colOff>212618</xdr:colOff>
      <xdr:row>8</xdr:row>
      <xdr:rowOff>102839</xdr:rowOff>
    </xdr:from>
    <xdr:to>
      <xdr:col>72</xdr:col>
      <xdr:colOff>134125</xdr:colOff>
      <xdr:row>9</xdr:row>
      <xdr:rowOff>116376</xdr:rowOff>
    </xdr:to>
    <xdr:sp macro="" textlink="">
      <xdr:nvSpPr>
        <xdr:cNvPr id="150" name="Elipse 149">
          <a:extLst>
            <a:ext uri="{FF2B5EF4-FFF2-40B4-BE49-F238E27FC236}">
              <a16:creationId xmlns:a16="http://schemas.microsoft.com/office/drawing/2014/main" xmlns="" id="{2D90C875-B6B3-4162-8796-F634B207167F}"/>
            </a:ext>
          </a:extLst>
        </xdr:cNvPr>
        <xdr:cNvSpPr/>
      </xdr:nvSpPr>
      <xdr:spPr>
        <a:xfrm>
          <a:off x="22666218" y="1728439"/>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71</xdr:col>
      <xdr:colOff>213047</xdr:colOff>
      <xdr:row>10</xdr:row>
      <xdr:rowOff>102035</xdr:rowOff>
    </xdr:from>
    <xdr:to>
      <xdr:col>72</xdr:col>
      <xdr:colOff>134554</xdr:colOff>
      <xdr:row>11</xdr:row>
      <xdr:rowOff>115572</xdr:rowOff>
    </xdr:to>
    <xdr:sp macro="" textlink="">
      <xdr:nvSpPr>
        <xdr:cNvPr id="151" name="Elipse 150">
          <a:extLst>
            <a:ext uri="{FF2B5EF4-FFF2-40B4-BE49-F238E27FC236}">
              <a16:creationId xmlns:a16="http://schemas.microsoft.com/office/drawing/2014/main" xmlns="" id="{35C94D57-2FBA-42EE-8909-5D9143EECD64}"/>
            </a:ext>
          </a:extLst>
        </xdr:cNvPr>
        <xdr:cNvSpPr/>
      </xdr:nvSpPr>
      <xdr:spPr>
        <a:xfrm>
          <a:off x="22666647" y="2134035"/>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71</xdr:col>
      <xdr:colOff>160867</xdr:colOff>
      <xdr:row>12</xdr:row>
      <xdr:rowOff>49886</xdr:rowOff>
    </xdr:from>
    <xdr:to>
      <xdr:col>72</xdr:col>
      <xdr:colOff>191842</xdr:colOff>
      <xdr:row>13</xdr:row>
      <xdr:rowOff>168372</xdr:rowOff>
    </xdr:to>
    <xdr:grpSp>
      <xdr:nvGrpSpPr>
        <xdr:cNvPr id="152" name="Agrupar 363">
          <a:extLst>
            <a:ext uri="{FF2B5EF4-FFF2-40B4-BE49-F238E27FC236}">
              <a16:creationId xmlns:a16="http://schemas.microsoft.com/office/drawing/2014/main" xmlns="" id="{004164ED-3EC4-45BD-9376-D7851A7E2487}"/>
            </a:ext>
          </a:extLst>
        </xdr:cNvPr>
        <xdr:cNvGrpSpPr/>
      </xdr:nvGrpSpPr>
      <xdr:grpSpPr>
        <a:xfrm>
          <a:off x="22614467" y="2488286"/>
          <a:ext cx="323075" cy="321686"/>
          <a:chOff x="2724702" y="1260429"/>
          <a:chExt cx="324000" cy="324000"/>
        </a:xfrm>
      </xdr:grpSpPr>
      <xdr:sp macro="" textlink="">
        <xdr:nvSpPr>
          <xdr:cNvPr id="153" name="Anillo 364">
            <a:extLst>
              <a:ext uri="{FF2B5EF4-FFF2-40B4-BE49-F238E27FC236}">
                <a16:creationId xmlns:a16="http://schemas.microsoft.com/office/drawing/2014/main" xmlns="" id="{BDCBB3FB-BCC9-4123-B222-EF85A4F9C5A8}"/>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54" name="Elipse 153">
            <a:extLst>
              <a:ext uri="{FF2B5EF4-FFF2-40B4-BE49-F238E27FC236}">
                <a16:creationId xmlns:a16="http://schemas.microsoft.com/office/drawing/2014/main" xmlns="" id="{81B01692-3D27-45EB-88F1-46D651467612}"/>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73</xdr:col>
      <xdr:colOff>193062</xdr:colOff>
      <xdr:row>8</xdr:row>
      <xdr:rowOff>90646</xdr:rowOff>
    </xdr:from>
    <xdr:to>
      <xdr:col>74</xdr:col>
      <xdr:colOff>111348</xdr:colOff>
      <xdr:row>9</xdr:row>
      <xdr:rowOff>107403</xdr:rowOff>
    </xdr:to>
    <xdr:sp macro="" textlink="">
      <xdr:nvSpPr>
        <xdr:cNvPr id="155" name="Elipse 154">
          <a:extLst>
            <a:ext uri="{FF2B5EF4-FFF2-40B4-BE49-F238E27FC236}">
              <a16:creationId xmlns:a16="http://schemas.microsoft.com/office/drawing/2014/main" xmlns="" id="{2E305456-0A93-404A-8EB6-042942F93120}"/>
            </a:ext>
          </a:extLst>
        </xdr:cNvPr>
        <xdr:cNvSpPr/>
      </xdr:nvSpPr>
      <xdr:spPr>
        <a:xfrm rot="4080192">
          <a:off x="23226076" y="1721032"/>
          <a:ext cx="219957" cy="21038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73</xdr:col>
      <xdr:colOff>193490</xdr:colOff>
      <xdr:row>10</xdr:row>
      <xdr:rowOff>89843</xdr:rowOff>
    </xdr:from>
    <xdr:to>
      <xdr:col>74</xdr:col>
      <xdr:colOff>111777</xdr:colOff>
      <xdr:row>11</xdr:row>
      <xdr:rowOff>106599</xdr:rowOff>
    </xdr:to>
    <xdr:sp macro="" textlink="">
      <xdr:nvSpPr>
        <xdr:cNvPr id="156" name="Elipse 155">
          <a:extLst>
            <a:ext uri="{FF2B5EF4-FFF2-40B4-BE49-F238E27FC236}">
              <a16:creationId xmlns:a16="http://schemas.microsoft.com/office/drawing/2014/main" xmlns="" id="{F6269F57-22C0-448C-96C3-28EFC1098E68}"/>
            </a:ext>
          </a:extLst>
        </xdr:cNvPr>
        <xdr:cNvSpPr/>
      </xdr:nvSpPr>
      <xdr:spPr>
        <a:xfrm rot="4080192">
          <a:off x="23226506" y="2126627"/>
          <a:ext cx="219956" cy="21038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73</xdr:col>
      <xdr:colOff>143570</xdr:colOff>
      <xdr:row>12</xdr:row>
      <xdr:rowOff>35434</xdr:rowOff>
    </xdr:from>
    <xdr:to>
      <xdr:col>74</xdr:col>
      <xdr:colOff>166805</xdr:colOff>
      <xdr:row>13</xdr:row>
      <xdr:rowOff>161659</xdr:rowOff>
    </xdr:to>
    <xdr:grpSp>
      <xdr:nvGrpSpPr>
        <xdr:cNvPr id="157" name="Agrupar 363">
          <a:extLst>
            <a:ext uri="{FF2B5EF4-FFF2-40B4-BE49-F238E27FC236}">
              <a16:creationId xmlns:a16="http://schemas.microsoft.com/office/drawing/2014/main" xmlns="" id="{30A80800-6E6A-44D6-A1F9-8C974C88F1E1}"/>
            </a:ext>
          </a:extLst>
        </xdr:cNvPr>
        <xdr:cNvGrpSpPr/>
      </xdr:nvGrpSpPr>
      <xdr:grpSpPr>
        <a:xfrm rot="4080192">
          <a:off x="23174325" y="2480879"/>
          <a:ext cx="329425" cy="315335"/>
          <a:chOff x="2724702" y="1260429"/>
          <a:chExt cx="324000" cy="324000"/>
        </a:xfrm>
      </xdr:grpSpPr>
      <xdr:sp macro="" textlink="">
        <xdr:nvSpPr>
          <xdr:cNvPr id="158" name="Anillo 364">
            <a:extLst>
              <a:ext uri="{FF2B5EF4-FFF2-40B4-BE49-F238E27FC236}">
                <a16:creationId xmlns:a16="http://schemas.microsoft.com/office/drawing/2014/main" xmlns="" id="{E57621F7-011E-48D7-8243-AD0B7A72C137}"/>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59" name="Elipse 158">
            <a:extLst>
              <a:ext uri="{FF2B5EF4-FFF2-40B4-BE49-F238E27FC236}">
                <a16:creationId xmlns:a16="http://schemas.microsoft.com/office/drawing/2014/main" xmlns="" id="{7DED2B10-AC77-44EB-B535-2EA4826C9FDA}"/>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75</xdr:col>
      <xdr:colOff>193684</xdr:colOff>
      <xdr:row>8</xdr:row>
      <xdr:rowOff>92489</xdr:rowOff>
    </xdr:from>
    <xdr:to>
      <xdr:col>76</xdr:col>
      <xdr:colOff>111971</xdr:colOff>
      <xdr:row>9</xdr:row>
      <xdr:rowOff>109247</xdr:rowOff>
    </xdr:to>
    <xdr:sp macro="" textlink="">
      <xdr:nvSpPr>
        <xdr:cNvPr id="160" name="Elipse 159">
          <a:extLst>
            <a:ext uri="{FF2B5EF4-FFF2-40B4-BE49-F238E27FC236}">
              <a16:creationId xmlns:a16="http://schemas.microsoft.com/office/drawing/2014/main" xmlns="" id="{A230BEE9-D52C-470C-9821-F904A138B41D}"/>
            </a:ext>
          </a:extLst>
        </xdr:cNvPr>
        <xdr:cNvSpPr/>
      </xdr:nvSpPr>
      <xdr:spPr>
        <a:xfrm rot="4080192">
          <a:off x="23810899" y="1722874"/>
          <a:ext cx="219958" cy="21038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49</xdr:col>
      <xdr:colOff>184551</xdr:colOff>
      <xdr:row>4</xdr:row>
      <xdr:rowOff>115314</xdr:rowOff>
    </xdr:from>
    <xdr:to>
      <xdr:col>50</xdr:col>
      <xdr:colOff>106057</xdr:colOff>
      <xdr:row>5</xdr:row>
      <xdr:rowOff>128850</xdr:rowOff>
    </xdr:to>
    <xdr:sp macro="" textlink="">
      <xdr:nvSpPr>
        <xdr:cNvPr id="161" name="Elipse 160">
          <a:extLst>
            <a:ext uri="{FF2B5EF4-FFF2-40B4-BE49-F238E27FC236}">
              <a16:creationId xmlns:a16="http://schemas.microsoft.com/office/drawing/2014/main" xmlns="" id="{D0A5022E-BC01-4522-AE03-B284645C3D85}"/>
            </a:ext>
          </a:extLst>
        </xdr:cNvPr>
        <xdr:cNvSpPr/>
      </xdr:nvSpPr>
      <xdr:spPr>
        <a:xfrm>
          <a:off x="16211951" y="928114"/>
          <a:ext cx="213606"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15</xdr:col>
      <xdr:colOff>169333</xdr:colOff>
      <xdr:row>4</xdr:row>
      <xdr:rowOff>95251</xdr:rowOff>
    </xdr:from>
    <xdr:to>
      <xdr:col>16</xdr:col>
      <xdr:colOff>90840</xdr:colOff>
      <xdr:row>5</xdr:row>
      <xdr:rowOff>108787</xdr:rowOff>
    </xdr:to>
    <xdr:sp macro="" textlink="">
      <xdr:nvSpPr>
        <xdr:cNvPr id="162" name="Elipse 161">
          <a:extLst>
            <a:ext uri="{FF2B5EF4-FFF2-40B4-BE49-F238E27FC236}">
              <a16:creationId xmlns:a16="http://schemas.microsoft.com/office/drawing/2014/main" xmlns="" id="{3300DD7F-5CA4-4D2C-AD18-855E36BE8497}"/>
            </a:ext>
          </a:extLst>
        </xdr:cNvPr>
        <xdr:cNvSpPr/>
      </xdr:nvSpPr>
      <xdr:spPr>
        <a:xfrm>
          <a:off x="6265333" y="908051"/>
          <a:ext cx="213607"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13</xdr:col>
      <xdr:colOff>129117</xdr:colOff>
      <xdr:row>12</xdr:row>
      <xdr:rowOff>52954</xdr:rowOff>
    </xdr:from>
    <xdr:to>
      <xdr:col>14</xdr:col>
      <xdr:colOff>160092</xdr:colOff>
      <xdr:row>13</xdr:row>
      <xdr:rowOff>171440</xdr:rowOff>
    </xdr:to>
    <xdr:grpSp>
      <xdr:nvGrpSpPr>
        <xdr:cNvPr id="163" name="Agrupar 162">
          <a:extLst>
            <a:ext uri="{FF2B5EF4-FFF2-40B4-BE49-F238E27FC236}">
              <a16:creationId xmlns:a16="http://schemas.microsoft.com/office/drawing/2014/main" xmlns="" id="{00000000-0008-0000-0200-00006C010000}"/>
            </a:ext>
          </a:extLst>
        </xdr:cNvPr>
        <xdr:cNvGrpSpPr/>
      </xdr:nvGrpSpPr>
      <xdr:grpSpPr>
        <a:xfrm>
          <a:off x="5640917" y="2491354"/>
          <a:ext cx="323075" cy="321686"/>
          <a:chOff x="2724702" y="1260429"/>
          <a:chExt cx="324000" cy="324000"/>
        </a:xfrm>
      </xdr:grpSpPr>
      <xdr:sp macro="" textlink="">
        <xdr:nvSpPr>
          <xdr:cNvPr id="164" name="Anillo 163">
            <a:extLst>
              <a:ext uri="{FF2B5EF4-FFF2-40B4-BE49-F238E27FC236}">
                <a16:creationId xmlns:a16="http://schemas.microsoft.com/office/drawing/2014/main" xmlns="" id="{00000000-0008-0000-0200-00006D010000}"/>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65" name="Elipse 164">
            <a:extLst>
              <a:ext uri="{FF2B5EF4-FFF2-40B4-BE49-F238E27FC236}">
                <a16:creationId xmlns:a16="http://schemas.microsoft.com/office/drawing/2014/main" xmlns="" id="{00000000-0008-0000-0200-00006E010000}"/>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15</xdr:col>
      <xdr:colOff>128174</xdr:colOff>
      <xdr:row>12</xdr:row>
      <xdr:rowOff>48808</xdr:rowOff>
    </xdr:from>
    <xdr:to>
      <xdr:col>16</xdr:col>
      <xdr:colOff>159148</xdr:colOff>
      <xdr:row>13</xdr:row>
      <xdr:rowOff>167294</xdr:rowOff>
    </xdr:to>
    <xdr:grpSp>
      <xdr:nvGrpSpPr>
        <xdr:cNvPr id="166" name="Agrupar 165">
          <a:extLst>
            <a:ext uri="{FF2B5EF4-FFF2-40B4-BE49-F238E27FC236}">
              <a16:creationId xmlns:a16="http://schemas.microsoft.com/office/drawing/2014/main" xmlns="" id="{00000000-0008-0000-0200-00006F010000}"/>
            </a:ext>
          </a:extLst>
        </xdr:cNvPr>
        <xdr:cNvGrpSpPr/>
      </xdr:nvGrpSpPr>
      <xdr:grpSpPr>
        <a:xfrm>
          <a:off x="6224174" y="2487208"/>
          <a:ext cx="323074" cy="321686"/>
          <a:chOff x="2724702" y="1260429"/>
          <a:chExt cx="324000" cy="324000"/>
        </a:xfrm>
      </xdr:grpSpPr>
      <xdr:sp macro="" textlink="">
        <xdr:nvSpPr>
          <xdr:cNvPr id="167" name="Anillo 166">
            <a:extLst>
              <a:ext uri="{FF2B5EF4-FFF2-40B4-BE49-F238E27FC236}">
                <a16:creationId xmlns:a16="http://schemas.microsoft.com/office/drawing/2014/main" xmlns="" id="{00000000-0008-0000-0200-000070010000}"/>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68" name="Elipse 167">
            <a:extLst>
              <a:ext uri="{FF2B5EF4-FFF2-40B4-BE49-F238E27FC236}">
                <a16:creationId xmlns:a16="http://schemas.microsoft.com/office/drawing/2014/main" xmlns="" id="{00000000-0008-0000-0200-000071010000}"/>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7</xdr:col>
      <xdr:colOff>135561</xdr:colOff>
      <xdr:row>12</xdr:row>
      <xdr:rowOff>42809</xdr:rowOff>
    </xdr:from>
    <xdr:to>
      <xdr:col>8</xdr:col>
      <xdr:colOff>166536</xdr:colOff>
      <xdr:row>13</xdr:row>
      <xdr:rowOff>161296</xdr:rowOff>
    </xdr:to>
    <xdr:grpSp>
      <xdr:nvGrpSpPr>
        <xdr:cNvPr id="169" name="Agrupar 168">
          <a:extLst>
            <a:ext uri="{FF2B5EF4-FFF2-40B4-BE49-F238E27FC236}">
              <a16:creationId xmlns:a16="http://schemas.microsoft.com/office/drawing/2014/main" xmlns="" id="{00000000-0008-0000-0200-000072010000}"/>
            </a:ext>
          </a:extLst>
        </xdr:cNvPr>
        <xdr:cNvGrpSpPr/>
      </xdr:nvGrpSpPr>
      <xdr:grpSpPr>
        <a:xfrm>
          <a:off x="3894761" y="2481209"/>
          <a:ext cx="323075" cy="321687"/>
          <a:chOff x="2724702" y="1260429"/>
          <a:chExt cx="324000" cy="324000"/>
        </a:xfrm>
      </xdr:grpSpPr>
      <xdr:sp macro="" textlink="">
        <xdr:nvSpPr>
          <xdr:cNvPr id="170" name="Anillo 169">
            <a:extLst>
              <a:ext uri="{FF2B5EF4-FFF2-40B4-BE49-F238E27FC236}">
                <a16:creationId xmlns:a16="http://schemas.microsoft.com/office/drawing/2014/main" xmlns="" id="{00000000-0008-0000-0200-000073010000}"/>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71" name="Elipse 170">
            <a:extLst>
              <a:ext uri="{FF2B5EF4-FFF2-40B4-BE49-F238E27FC236}">
                <a16:creationId xmlns:a16="http://schemas.microsoft.com/office/drawing/2014/main" xmlns="" id="{00000000-0008-0000-0200-000074010000}"/>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5</xdr:col>
      <xdr:colOff>187427</xdr:colOff>
      <xdr:row>10</xdr:row>
      <xdr:rowOff>88668</xdr:rowOff>
    </xdr:from>
    <xdr:to>
      <xdr:col>6</xdr:col>
      <xdr:colOff>108934</xdr:colOff>
      <xdr:row>11</xdr:row>
      <xdr:rowOff>102205</xdr:rowOff>
    </xdr:to>
    <xdr:sp macro="" textlink="">
      <xdr:nvSpPr>
        <xdr:cNvPr id="172" name="Elipse 171">
          <a:extLst>
            <a:ext uri="{FF2B5EF4-FFF2-40B4-BE49-F238E27FC236}">
              <a16:creationId xmlns:a16="http://schemas.microsoft.com/office/drawing/2014/main" xmlns="" id="{00000000-0008-0000-0200-000076010000}"/>
            </a:ext>
          </a:extLst>
        </xdr:cNvPr>
        <xdr:cNvSpPr/>
      </xdr:nvSpPr>
      <xdr:spPr>
        <a:xfrm>
          <a:off x="3362427" y="2120668"/>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13</xdr:col>
      <xdr:colOff>194208</xdr:colOff>
      <xdr:row>10</xdr:row>
      <xdr:rowOff>88598</xdr:rowOff>
    </xdr:from>
    <xdr:to>
      <xdr:col>14</xdr:col>
      <xdr:colOff>112497</xdr:colOff>
      <xdr:row>11</xdr:row>
      <xdr:rowOff>105354</xdr:rowOff>
    </xdr:to>
    <xdr:sp macro="" textlink="">
      <xdr:nvSpPr>
        <xdr:cNvPr id="173" name="Elipse 172">
          <a:extLst>
            <a:ext uri="{FF2B5EF4-FFF2-40B4-BE49-F238E27FC236}">
              <a16:creationId xmlns:a16="http://schemas.microsoft.com/office/drawing/2014/main" xmlns="" id="{DE8C7B9D-5974-4FD3-B256-47E110F6D681}"/>
            </a:ext>
          </a:extLst>
        </xdr:cNvPr>
        <xdr:cNvSpPr/>
      </xdr:nvSpPr>
      <xdr:spPr>
        <a:xfrm rot="4080192">
          <a:off x="5701225" y="2125381"/>
          <a:ext cx="219956" cy="210389"/>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7</xdr:col>
      <xdr:colOff>190310</xdr:colOff>
      <xdr:row>8</xdr:row>
      <xdr:rowOff>102596</xdr:rowOff>
    </xdr:from>
    <xdr:to>
      <xdr:col>8</xdr:col>
      <xdr:colOff>111817</xdr:colOff>
      <xdr:row>9</xdr:row>
      <xdr:rowOff>116133</xdr:rowOff>
    </xdr:to>
    <xdr:sp macro="" textlink="">
      <xdr:nvSpPr>
        <xdr:cNvPr id="174" name="Elipse 173">
          <a:extLst>
            <a:ext uri="{FF2B5EF4-FFF2-40B4-BE49-F238E27FC236}">
              <a16:creationId xmlns:a16="http://schemas.microsoft.com/office/drawing/2014/main" xmlns="" id="{76B30277-8A7F-4609-9DE2-A0E96303BF50}"/>
            </a:ext>
          </a:extLst>
        </xdr:cNvPr>
        <xdr:cNvSpPr/>
      </xdr:nvSpPr>
      <xdr:spPr>
        <a:xfrm>
          <a:off x="3949510" y="1728196"/>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15</xdr:col>
      <xdr:colOff>200014</xdr:colOff>
      <xdr:row>8</xdr:row>
      <xdr:rowOff>98030</xdr:rowOff>
    </xdr:from>
    <xdr:to>
      <xdr:col>16</xdr:col>
      <xdr:colOff>121520</xdr:colOff>
      <xdr:row>9</xdr:row>
      <xdr:rowOff>111567</xdr:rowOff>
    </xdr:to>
    <xdr:sp macro="" textlink="">
      <xdr:nvSpPr>
        <xdr:cNvPr id="175" name="Elipse 174">
          <a:extLst>
            <a:ext uri="{FF2B5EF4-FFF2-40B4-BE49-F238E27FC236}">
              <a16:creationId xmlns:a16="http://schemas.microsoft.com/office/drawing/2014/main" xmlns="" id="{76B30277-8A7F-4609-9DE2-A0E96303BF50}"/>
            </a:ext>
          </a:extLst>
        </xdr:cNvPr>
        <xdr:cNvSpPr/>
      </xdr:nvSpPr>
      <xdr:spPr>
        <a:xfrm>
          <a:off x="6296014" y="1723630"/>
          <a:ext cx="213606"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27</xdr:col>
      <xdr:colOff>192664</xdr:colOff>
      <xdr:row>12</xdr:row>
      <xdr:rowOff>91086</xdr:rowOff>
    </xdr:from>
    <xdr:to>
      <xdr:col>28</xdr:col>
      <xdr:colOff>114170</xdr:colOff>
      <xdr:row>13</xdr:row>
      <xdr:rowOff>104622</xdr:rowOff>
    </xdr:to>
    <xdr:sp macro="" textlink="">
      <xdr:nvSpPr>
        <xdr:cNvPr id="176" name="Elipse 175">
          <a:extLst>
            <a:ext uri="{FF2B5EF4-FFF2-40B4-BE49-F238E27FC236}">
              <a16:creationId xmlns:a16="http://schemas.microsoft.com/office/drawing/2014/main" xmlns="" id="{0541C0A4-2205-400C-BFC8-5BFE93F961A4}"/>
            </a:ext>
          </a:extLst>
        </xdr:cNvPr>
        <xdr:cNvSpPr/>
      </xdr:nvSpPr>
      <xdr:spPr>
        <a:xfrm>
          <a:off x="9793864" y="2529486"/>
          <a:ext cx="213606"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29</xdr:col>
      <xdr:colOff>218085</xdr:colOff>
      <xdr:row>12</xdr:row>
      <xdr:rowOff>111449</xdr:rowOff>
    </xdr:from>
    <xdr:to>
      <xdr:col>30</xdr:col>
      <xdr:colOff>139591</xdr:colOff>
      <xdr:row>13</xdr:row>
      <xdr:rowOff>124985</xdr:rowOff>
    </xdr:to>
    <xdr:sp macro="" textlink="">
      <xdr:nvSpPr>
        <xdr:cNvPr id="177" name="Elipse 176">
          <a:extLst>
            <a:ext uri="{FF2B5EF4-FFF2-40B4-BE49-F238E27FC236}">
              <a16:creationId xmlns:a16="http://schemas.microsoft.com/office/drawing/2014/main" xmlns="" id="{227D7DE2-1820-4898-B60B-D0332BCEE1CA}"/>
            </a:ext>
          </a:extLst>
        </xdr:cNvPr>
        <xdr:cNvSpPr/>
      </xdr:nvSpPr>
      <xdr:spPr>
        <a:xfrm>
          <a:off x="10403485" y="2549849"/>
          <a:ext cx="213606"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19</xdr:col>
      <xdr:colOff>194637</xdr:colOff>
      <xdr:row>12</xdr:row>
      <xdr:rowOff>96187</xdr:rowOff>
    </xdr:from>
    <xdr:to>
      <xdr:col>20</xdr:col>
      <xdr:colOff>116145</xdr:colOff>
      <xdr:row>13</xdr:row>
      <xdr:rowOff>109723</xdr:rowOff>
    </xdr:to>
    <xdr:sp macro="" textlink="">
      <xdr:nvSpPr>
        <xdr:cNvPr id="178" name="Elipse 177">
          <a:extLst>
            <a:ext uri="{FF2B5EF4-FFF2-40B4-BE49-F238E27FC236}">
              <a16:creationId xmlns:a16="http://schemas.microsoft.com/office/drawing/2014/main" xmlns="" id="{518FB5D6-B16F-45EE-81B9-6F840EA1747B}"/>
            </a:ext>
          </a:extLst>
        </xdr:cNvPr>
        <xdr:cNvSpPr/>
      </xdr:nvSpPr>
      <xdr:spPr>
        <a:xfrm>
          <a:off x="7459037" y="2534587"/>
          <a:ext cx="213608"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23</xdr:col>
      <xdr:colOff>194299</xdr:colOff>
      <xdr:row>8</xdr:row>
      <xdr:rowOff>79196</xdr:rowOff>
    </xdr:from>
    <xdr:to>
      <xdr:col>24</xdr:col>
      <xdr:colOff>115806</xdr:colOff>
      <xdr:row>9</xdr:row>
      <xdr:rowOff>92733</xdr:rowOff>
    </xdr:to>
    <xdr:sp macro="" textlink="">
      <xdr:nvSpPr>
        <xdr:cNvPr id="179" name="Elipse 178">
          <a:extLst>
            <a:ext uri="{FF2B5EF4-FFF2-40B4-BE49-F238E27FC236}">
              <a16:creationId xmlns:a16="http://schemas.microsoft.com/office/drawing/2014/main" xmlns="" id="{D190AF4D-D0C2-43A0-AE90-5C92F4ED8F4E}"/>
            </a:ext>
          </a:extLst>
        </xdr:cNvPr>
        <xdr:cNvSpPr/>
      </xdr:nvSpPr>
      <xdr:spPr>
        <a:xfrm>
          <a:off x="8627099" y="1704796"/>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31</xdr:col>
      <xdr:colOff>218776</xdr:colOff>
      <xdr:row>10</xdr:row>
      <xdr:rowOff>107101</xdr:rowOff>
    </xdr:from>
    <xdr:to>
      <xdr:col>32</xdr:col>
      <xdr:colOff>140283</xdr:colOff>
      <xdr:row>11</xdr:row>
      <xdr:rowOff>120638</xdr:rowOff>
    </xdr:to>
    <xdr:sp macro="" textlink="">
      <xdr:nvSpPr>
        <xdr:cNvPr id="180" name="Elipse 179">
          <a:extLst>
            <a:ext uri="{FF2B5EF4-FFF2-40B4-BE49-F238E27FC236}">
              <a16:creationId xmlns:a16="http://schemas.microsoft.com/office/drawing/2014/main" xmlns="" id="{B8599231-E389-4A44-854B-8E2DF613EE7B}"/>
            </a:ext>
          </a:extLst>
        </xdr:cNvPr>
        <xdr:cNvSpPr/>
      </xdr:nvSpPr>
      <xdr:spPr>
        <a:xfrm>
          <a:off x="10988376" y="2139101"/>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35</xdr:col>
      <xdr:colOff>136276</xdr:colOff>
      <xdr:row>8</xdr:row>
      <xdr:rowOff>58181</xdr:rowOff>
    </xdr:from>
    <xdr:to>
      <xdr:col>36</xdr:col>
      <xdr:colOff>167251</xdr:colOff>
      <xdr:row>9</xdr:row>
      <xdr:rowOff>176667</xdr:rowOff>
    </xdr:to>
    <xdr:grpSp>
      <xdr:nvGrpSpPr>
        <xdr:cNvPr id="181" name="Agrupar 366">
          <a:extLst>
            <a:ext uri="{FF2B5EF4-FFF2-40B4-BE49-F238E27FC236}">
              <a16:creationId xmlns:a16="http://schemas.microsoft.com/office/drawing/2014/main" xmlns="" id="{737DE9B3-CD49-466B-8BD0-5A0CCC2E88D2}"/>
            </a:ext>
          </a:extLst>
        </xdr:cNvPr>
        <xdr:cNvGrpSpPr/>
      </xdr:nvGrpSpPr>
      <xdr:grpSpPr>
        <a:xfrm>
          <a:off x="12074276" y="1683781"/>
          <a:ext cx="323075" cy="321686"/>
          <a:chOff x="2724702" y="1260429"/>
          <a:chExt cx="324000" cy="324000"/>
        </a:xfrm>
      </xdr:grpSpPr>
      <xdr:sp macro="" textlink="">
        <xdr:nvSpPr>
          <xdr:cNvPr id="182" name="Anillo 367">
            <a:extLst>
              <a:ext uri="{FF2B5EF4-FFF2-40B4-BE49-F238E27FC236}">
                <a16:creationId xmlns:a16="http://schemas.microsoft.com/office/drawing/2014/main" xmlns="" id="{2CD433EE-A54A-4167-A62A-25AF8D0694BD}"/>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83" name="Elipse 182">
            <a:extLst>
              <a:ext uri="{FF2B5EF4-FFF2-40B4-BE49-F238E27FC236}">
                <a16:creationId xmlns:a16="http://schemas.microsoft.com/office/drawing/2014/main" xmlns="" id="{B69A1B84-FD05-4DB3-A3DE-584FCA1EF2B9}"/>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37</xdr:col>
      <xdr:colOff>128198</xdr:colOff>
      <xdr:row>8</xdr:row>
      <xdr:rowOff>57236</xdr:rowOff>
    </xdr:from>
    <xdr:to>
      <xdr:col>38</xdr:col>
      <xdr:colOff>159173</xdr:colOff>
      <xdr:row>9</xdr:row>
      <xdr:rowOff>175723</xdr:rowOff>
    </xdr:to>
    <xdr:grpSp>
      <xdr:nvGrpSpPr>
        <xdr:cNvPr id="184" name="Agrupar 369">
          <a:extLst>
            <a:ext uri="{FF2B5EF4-FFF2-40B4-BE49-F238E27FC236}">
              <a16:creationId xmlns:a16="http://schemas.microsoft.com/office/drawing/2014/main" xmlns="" id="{808E5718-D3F3-43EF-992C-8424303B7366}"/>
            </a:ext>
          </a:extLst>
        </xdr:cNvPr>
        <xdr:cNvGrpSpPr/>
      </xdr:nvGrpSpPr>
      <xdr:grpSpPr>
        <a:xfrm>
          <a:off x="12650398" y="1682836"/>
          <a:ext cx="323075" cy="321687"/>
          <a:chOff x="2724702" y="1260429"/>
          <a:chExt cx="324000" cy="324000"/>
        </a:xfrm>
      </xdr:grpSpPr>
      <xdr:sp macro="" textlink="">
        <xdr:nvSpPr>
          <xdr:cNvPr id="185" name="Anillo 370">
            <a:extLst>
              <a:ext uri="{FF2B5EF4-FFF2-40B4-BE49-F238E27FC236}">
                <a16:creationId xmlns:a16="http://schemas.microsoft.com/office/drawing/2014/main" xmlns="" id="{7046ED20-1965-4C0B-ACB0-3041BD7C1B48}"/>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86" name="Elipse 185">
            <a:extLst>
              <a:ext uri="{FF2B5EF4-FFF2-40B4-BE49-F238E27FC236}">
                <a16:creationId xmlns:a16="http://schemas.microsoft.com/office/drawing/2014/main" xmlns="" id="{25E3C04A-1D37-4A6C-AB78-BD704D3ECB8B}"/>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39</xdr:col>
      <xdr:colOff>135880</xdr:colOff>
      <xdr:row>8</xdr:row>
      <xdr:rowOff>47199</xdr:rowOff>
    </xdr:from>
    <xdr:to>
      <xdr:col>40</xdr:col>
      <xdr:colOff>166855</xdr:colOff>
      <xdr:row>9</xdr:row>
      <xdr:rowOff>165686</xdr:rowOff>
    </xdr:to>
    <xdr:grpSp>
      <xdr:nvGrpSpPr>
        <xdr:cNvPr id="187" name="Agrupar 369">
          <a:extLst>
            <a:ext uri="{FF2B5EF4-FFF2-40B4-BE49-F238E27FC236}">
              <a16:creationId xmlns:a16="http://schemas.microsoft.com/office/drawing/2014/main" xmlns="" id="{079B905A-B47D-405D-9B65-B4259480F276}"/>
            </a:ext>
          </a:extLst>
        </xdr:cNvPr>
        <xdr:cNvGrpSpPr/>
      </xdr:nvGrpSpPr>
      <xdr:grpSpPr>
        <a:xfrm>
          <a:off x="13242280" y="1672799"/>
          <a:ext cx="323075" cy="321687"/>
          <a:chOff x="2724702" y="1260429"/>
          <a:chExt cx="324000" cy="324000"/>
        </a:xfrm>
      </xdr:grpSpPr>
      <xdr:sp macro="" textlink="">
        <xdr:nvSpPr>
          <xdr:cNvPr id="188" name="Anillo 370">
            <a:extLst>
              <a:ext uri="{FF2B5EF4-FFF2-40B4-BE49-F238E27FC236}">
                <a16:creationId xmlns:a16="http://schemas.microsoft.com/office/drawing/2014/main" xmlns="" id="{E7FA01F4-9741-4DF9-96FC-CD99032C9538}"/>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89" name="Elipse 188">
            <a:extLst>
              <a:ext uri="{FF2B5EF4-FFF2-40B4-BE49-F238E27FC236}">
                <a16:creationId xmlns:a16="http://schemas.microsoft.com/office/drawing/2014/main" xmlns="" id="{9CAD56AA-E05E-4E0D-93CF-DD3D2F55339C}"/>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39</xdr:col>
      <xdr:colOff>199821</xdr:colOff>
      <xdr:row>10</xdr:row>
      <xdr:rowOff>97064</xdr:rowOff>
    </xdr:from>
    <xdr:to>
      <xdr:col>40</xdr:col>
      <xdr:colOff>121328</xdr:colOff>
      <xdr:row>11</xdr:row>
      <xdr:rowOff>110601</xdr:rowOff>
    </xdr:to>
    <xdr:sp macro="" textlink="">
      <xdr:nvSpPr>
        <xdr:cNvPr id="190" name="Elipse 189">
          <a:extLst>
            <a:ext uri="{FF2B5EF4-FFF2-40B4-BE49-F238E27FC236}">
              <a16:creationId xmlns:a16="http://schemas.microsoft.com/office/drawing/2014/main" xmlns="" id="{D0BD2188-AF1C-4509-A2D1-CE871B2C5363}"/>
            </a:ext>
          </a:extLst>
        </xdr:cNvPr>
        <xdr:cNvSpPr/>
      </xdr:nvSpPr>
      <xdr:spPr>
        <a:xfrm>
          <a:off x="13306221" y="2129064"/>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35</xdr:col>
      <xdr:colOff>204550</xdr:colOff>
      <xdr:row>12</xdr:row>
      <xdr:rowOff>99511</xdr:rowOff>
    </xdr:from>
    <xdr:to>
      <xdr:col>36</xdr:col>
      <xdr:colOff>126057</xdr:colOff>
      <xdr:row>13</xdr:row>
      <xdr:rowOff>113047</xdr:rowOff>
    </xdr:to>
    <xdr:sp macro="" textlink="">
      <xdr:nvSpPr>
        <xdr:cNvPr id="191" name="Elipse 190">
          <a:extLst>
            <a:ext uri="{FF2B5EF4-FFF2-40B4-BE49-F238E27FC236}">
              <a16:creationId xmlns:a16="http://schemas.microsoft.com/office/drawing/2014/main" xmlns="" id="{999CACFF-C0F2-4DEF-A3D7-641FA50DC316}"/>
            </a:ext>
          </a:extLst>
        </xdr:cNvPr>
        <xdr:cNvSpPr/>
      </xdr:nvSpPr>
      <xdr:spPr>
        <a:xfrm>
          <a:off x="12142550" y="2537911"/>
          <a:ext cx="213607"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37</xdr:col>
      <xdr:colOff>198200</xdr:colOff>
      <xdr:row>12</xdr:row>
      <xdr:rowOff>86412</xdr:rowOff>
    </xdr:from>
    <xdr:to>
      <xdr:col>38</xdr:col>
      <xdr:colOff>119706</xdr:colOff>
      <xdr:row>13</xdr:row>
      <xdr:rowOff>99948</xdr:rowOff>
    </xdr:to>
    <xdr:sp macro="" textlink="">
      <xdr:nvSpPr>
        <xdr:cNvPr id="192" name="Elipse 191">
          <a:extLst>
            <a:ext uri="{FF2B5EF4-FFF2-40B4-BE49-F238E27FC236}">
              <a16:creationId xmlns:a16="http://schemas.microsoft.com/office/drawing/2014/main" xmlns="" id="{D2E15C98-CE26-40DB-A9B5-3829A31F404B}"/>
            </a:ext>
          </a:extLst>
        </xdr:cNvPr>
        <xdr:cNvSpPr/>
      </xdr:nvSpPr>
      <xdr:spPr>
        <a:xfrm>
          <a:off x="12720400" y="2524812"/>
          <a:ext cx="213606"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43</xdr:col>
      <xdr:colOff>137530</xdr:colOff>
      <xdr:row>8</xdr:row>
      <xdr:rowOff>76756</xdr:rowOff>
    </xdr:from>
    <xdr:to>
      <xdr:col>44</xdr:col>
      <xdr:colOff>168504</xdr:colOff>
      <xdr:row>9</xdr:row>
      <xdr:rowOff>195242</xdr:rowOff>
    </xdr:to>
    <xdr:grpSp>
      <xdr:nvGrpSpPr>
        <xdr:cNvPr id="193" name="Agrupar 363">
          <a:extLst>
            <a:ext uri="{FF2B5EF4-FFF2-40B4-BE49-F238E27FC236}">
              <a16:creationId xmlns:a16="http://schemas.microsoft.com/office/drawing/2014/main" xmlns="" id="{02930DB5-F799-45FD-94AF-58D69581A031}"/>
            </a:ext>
          </a:extLst>
        </xdr:cNvPr>
        <xdr:cNvGrpSpPr/>
      </xdr:nvGrpSpPr>
      <xdr:grpSpPr>
        <a:xfrm>
          <a:off x="14412330" y="1702356"/>
          <a:ext cx="323074" cy="321686"/>
          <a:chOff x="2724702" y="1260429"/>
          <a:chExt cx="324000" cy="324000"/>
        </a:xfrm>
      </xdr:grpSpPr>
      <xdr:sp macro="" textlink="">
        <xdr:nvSpPr>
          <xdr:cNvPr id="194" name="Anillo 364">
            <a:extLst>
              <a:ext uri="{FF2B5EF4-FFF2-40B4-BE49-F238E27FC236}">
                <a16:creationId xmlns:a16="http://schemas.microsoft.com/office/drawing/2014/main" xmlns="" id="{D884D2DA-5B1A-4788-AAC9-490F432329B5}"/>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95" name="Elipse 194">
            <a:extLst>
              <a:ext uri="{FF2B5EF4-FFF2-40B4-BE49-F238E27FC236}">
                <a16:creationId xmlns:a16="http://schemas.microsoft.com/office/drawing/2014/main" xmlns="" id="{623D4650-29D0-4656-BC25-3DBC285D62EE}"/>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45</xdr:col>
      <xdr:colOff>142240</xdr:colOff>
      <xdr:row>8</xdr:row>
      <xdr:rowOff>56522</xdr:rowOff>
    </xdr:from>
    <xdr:to>
      <xdr:col>46</xdr:col>
      <xdr:colOff>173215</xdr:colOff>
      <xdr:row>9</xdr:row>
      <xdr:rowOff>175008</xdr:rowOff>
    </xdr:to>
    <xdr:grpSp>
      <xdr:nvGrpSpPr>
        <xdr:cNvPr id="196" name="Agrupar 363">
          <a:extLst>
            <a:ext uri="{FF2B5EF4-FFF2-40B4-BE49-F238E27FC236}">
              <a16:creationId xmlns:a16="http://schemas.microsoft.com/office/drawing/2014/main" xmlns="" id="{7593D9A1-D4B6-423A-8E34-F57D5E57329C}"/>
            </a:ext>
          </a:extLst>
        </xdr:cNvPr>
        <xdr:cNvGrpSpPr/>
      </xdr:nvGrpSpPr>
      <xdr:grpSpPr>
        <a:xfrm>
          <a:off x="15001240" y="1682122"/>
          <a:ext cx="323075" cy="321686"/>
          <a:chOff x="2724702" y="1260429"/>
          <a:chExt cx="324000" cy="324000"/>
        </a:xfrm>
      </xdr:grpSpPr>
      <xdr:sp macro="" textlink="">
        <xdr:nvSpPr>
          <xdr:cNvPr id="197" name="Anillo 364">
            <a:extLst>
              <a:ext uri="{FF2B5EF4-FFF2-40B4-BE49-F238E27FC236}">
                <a16:creationId xmlns:a16="http://schemas.microsoft.com/office/drawing/2014/main" xmlns="" id="{B554B1B0-9128-4247-A804-4E8EF4953E6F}"/>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198" name="Elipse 197">
            <a:extLst>
              <a:ext uri="{FF2B5EF4-FFF2-40B4-BE49-F238E27FC236}">
                <a16:creationId xmlns:a16="http://schemas.microsoft.com/office/drawing/2014/main" xmlns="" id="{DBB07742-7359-4A39-8B7F-7448BA68EB87}"/>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43</xdr:col>
      <xdr:colOff>199774</xdr:colOff>
      <xdr:row>12</xdr:row>
      <xdr:rowOff>90384</xdr:rowOff>
    </xdr:from>
    <xdr:to>
      <xdr:col>44</xdr:col>
      <xdr:colOff>121282</xdr:colOff>
      <xdr:row>13</xdr:row>
      <xdr:rowOff>103920</xdr:rowOff>
    </xdr:to>
    <xdr:sp macro="" textlink="">
      <xdr:nvSpPr>
        <xdr:cNvPr id="199" name="Elipse 198">
          <a:extLst>
            <a:ext uri="{FF2B5EF4-FFF2-40B4-BE49-F238E27FC236}">
              <a16:creationId xmlns:a16="http://schemas.microsoft.com/office/drawing/2014/main" xmlns="" id="{460EADD0-55D2-42BF-97C6-D3D1C43E5282}"/>
            </a:ext>
          </a:extLst>
        </xdr:cNvPr>
        <xdr:cNvSpPr/>
      </xdr:nvSpPr>
      <xdr:spPr>
        <a:xfrm>
          <a:off x="14474574" y="2528784"/>
          <a:ext cx="213608"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45</xdr:col>
      <xdr:colOff>199775</xdr:colOff>
      <xdr:row>12</xdr:row>
      <xdr:rowOff>92471</xdr:rowOff>
    </xdr:from>
    <xdr:to>
      <xdr:col>46</xdr:col>
      <xdr:colOff>121282</xdr:colOff>
      <xdr:row>13</xdr:row>
      <xdr:rowOff>106007</xdr:rowOff>
    </xdr:to>
    <xdr:sp macro="" textlink="">
      <xdr:nvSpPr>
        <xdr:cNvPr id="200" name="Elipse 199">
          <a:extLst>
            <a:ext uri="{FF2B5EF4-FFF2-40B4-BE49-F238E27FC236}">
              <a16:creationId xmlns:a16="http://schemas.microsoft.com/office/drawing/2014/main" xmlns="" id="{727F9CA0-DF1A-4EDB-9288-1A7C9CAE7C3E}"/>
            </a:ext>
          </a:extLst>
        </xdr:cNvPr>
        <xdr:cNvSpPr/>
      </xdr:nvSpPr>
      <xdr:spPr>
        <a:xfrm>
          <a:off x="15058775" y="2530871"/>
          <a:ext cx="213607"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47</xdr:col>
      <xdr:colOff>199061</xdr:colOff>
      <xdr:row>10</xdr:row>
      <xdr:rowOff>115567</xdr:rowOff>
    </xdr:from>
    <xdr:to>
      <xdr:col>48</xdr:col>
      <xdr:colOff>120567</xdr:colOff>
      <xdr:row>11</xdr:row>
      <xdr:rowOff>129104</xdr:rowOff>
    </xdr:to>
    <xdr:sp macro="" textlink="">
      <xdr:nvSpPr>
        <xdr:cNvPr id="201" name="Elipse 200">
          <a:extLst>
            <a:ext uri="{FF2B5EF4-FFF2-40B4-BE49-F238E27FC236}">
              <a16:creationId xmlns:a16="http://schemas.microsoft.com/office/drawing/2014/main" xmlns="" id="{DE7D0C6A-5095-46AE-8F9C-688047C99194}"/>
            </a:ext>
          </a:extLst>
        </xdr:cNvPr>
        <xdr:cNvSpPr/>
      </xdr:nvSpPr>
      <xdr:spPr>
        <a:xfrm>
          <a:off x="15642261" y="2147567"/>
          <a:ext cx="213606"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49</xdr:col>
      <xdr:colOff>198583</xdr:colOff>
      <xdr:row>8</xdr:row>
      <xdr:rowOff>104947</xdr:rowOff>
    </xdr:from>
    <xdr:to>
      <xdr:col>50</xdr:col>
      <xdr:colOff>120091</xdr:colOff>
      <xdr:row>9</xdr:row>
      <xdr:rowOff>118484</xdr:rowOff>
    </xdr:to>
    <xdr:sp macro="" textlink="">
      <xdr:nvSpPr>
        <xdr:cNvPr id="202" name="Elipse 201">
          <a:extLst>
            <a:ext uri="{FF2B5EF4-FFF2-40B4-BE49-F238E27FC236}">
              <a16:creationId xmlns:a16="http://schemas.microsoft.com/office/drawing/2014/main" xmlns="" id="{98DB05E8-622D-4DF9-AF0F-B95C5A6A2EF6}"/>
            </a:ext>
          </a:extLst>
        </xdr:cNvPr>
        <xdr:cNvSpPr/>
      </xdr:nvSpPr>
      <xdr:spPr>
        <a:xfrm>
          <a:off x="16225983" y="1730547"/>
          <a:ext cx="213608"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51</xdr:col>
      <xdr:colOff>205811</xdr:colOff>
      <xdr:row>12</xdr:row>
      <xdr:rowOff>106165</xdr:rowOff>
    </xdr:from>
    <xdr:to>
      <xdr:col>52</xdr:col>
      <xdr:colOff>127318</xdr:colOff>
      <xdr:row>13</xdr:row>
      <xdr:rowOff>119702</xdr:rowOff>
    </xdr:to>
    <xdr:sp macro="" textlink="">
      <xdr:nvSpPr>
        <xdr:cNvPr id="203" name="Elipse 202">
          <a:extLst>
            <a:ext uri="{FF2B5EF4-FFF2-40B4-BE49-F238E27FC236}">
              <a16:creationId xmlns:a16="http://schemas.microsoft.com/office/drawing/2014/main" xmlns="" id="{B8CF7F0C-56D8-4837-8708-CD00C367754C}"/>
            </a:ext>
          </a:extLst>
        </xdr:cNvPr>
        <xdr:cNvSpPr/>
      </xdr:nvSpPr>
      <xdr:spPr>
        <a:xfrm>
          <a:off x="16817411" y="2544565"/>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53</xdr:col>
      <xdr:colOff>193141</xdr:colOff>
      <xdr:row>12</xdr:row>
      <xdr:rowOff>86097</xdr:rowOff>
    </xdr:from>
    <xdr:to>
      <xdr:col>54</xdr:col>
      <xdr:colOff>114648</xdr:colOff>
      <xdr:row>13</xdr:row>
      <xdr:rowOff>99634</xdr:rowOff>
    </xdr:to>
    <xdr:sp macro="" textlink="">
      <xdr:nvSpPr>
        <xdr:cNvPr id="204" name="Elipse 203">
          <a:extLst>
            <a:ext uri="{FF2B5EF4-FFF2-40B4-BE49-F238E27FC236}">
              <a16:creationId xmlns:a16="http://schemas.microsoft.com/office/drawing/2014/main" xmlns="" id="{FF852859-5401-42E3-BBF7-844EEC0949CA}"/>
            </a:ext>
          </a:extLst>
        </xdr:cNvPr>
        <xdr:cNvSpPr/>
      </xdr:nvSpPr>
      <xdr:spPr>
        <a:xfrm>
          <a:off x="17388941" y="2524497"/>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65</xdr:col>
      <xdr:colOff>137798</xdr:colOff>
      <xdr:row>8</xdr:row>
      <xdr:rowOff>51670</xdr:rowOff>
    </xdr:from>
    <xdr:to>
      <xdr:col>66</xdr:col>
      <xdr:colOff>168773</xdr:colOff>
      <xdr:row>9</xdr:row>
      <xdr:rowOff>170156</xdr:rowOff>
    </xdr:to>
    <xdr:grpSp>
      <xdr:nvGrpSpPr>
        <xdr:cNvPr id="205" name="Agrupar 363">
          <a:extLst>
            <a:ext uri="{FF2B5EF4-FFF2-40B4-BE49-F238E27FC236}">
              <a16:creationId xmlns:a16="http://schemas.microsoft.com/office/drawing/2014/main" xmlns="" id="{7E93DC36-2C03-49A3-8EFD-7CAD88EAEAF3}"/>
            </a:ext>
          </a:extLst>
        </xdr:cNvPr>
        <xdr:cNvGrpSpPr/>
      </xdr:nvGrpSpPr>
      <xdr:grpSpPr>
        <a:xfrm>
          <a:off x="20838798" y="1677270"/>
          <a:ext cx="323075" cy="321686"/>
          <a:chOff x="2724702" y="1260429"/>
          <a:chExt cx="324000" cy="324000"/>
        </a:xfrm>
      </xdr:grpSpPr>
      <xdr:sp macro="" textlink="">
        <xdr:nvSpPr>
          <xdr:cNvPr id="206" name="Anillo 364">
            <a:extLst>
              <a:ext uri="{FF2B5EF4-FFF2-40B4-BE49-F238E27FC236}">
                <a16:creationId xmlns:a16="http://schemas.microsoft.com/office/drawing/2014/main" xmlns="" id="{5BAF5933-16DA-4D26-97DC-56A43E41E8E3}"/>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207" name="Elipse 206">
            <a:extLst>
              <a:ext uri="{FF2B5EF4-FFF2-40B4-BE49-F238E27FC236}">
                <a16:creationId xmlns:a16="http://schemas.microsoft.com/office/drawing/2014/main" xmlns="" id="{5FC8846D-16AF-45B0-A6A1-8B1FFAAEAF02}"/>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67</xdr:col>
      <xdr:colOff>120501</xdr:colOff>
      <xdr:row>8</xdr:row>
      <xdr:rowOff>37218</xdr:rowOff>
    </xdr:from>
    <xdr:to>
      <xdr:col>68</xdr:col>
      <xdr:colOff>143736</xdr:colOff>
      <xdr:row>9</xdr:row>
      <xdr:rowOff>163443</xdr:rowOff>
    </xdr:to>
    <xdr:grpSp>
      <xdr:nvGrpSpPr>
        <xdr:cNvPr id="208" name="Agrupar 363">
          <a:extLst>
            <a:ext uri="{FF2B5EF4-FFF2-40B4-BE49-F238E27FC236}">
              <a16:creationId xmlns:a16="http://schemas.microsoft.com/office/drawing/2014/main" xmlns="" id="{4BF6DD54-A744-4CF3-9E62-3CAAAC6F2D27}"/>
            </a:ext>
          </a:extLst>
        </xdr:cNvPr>
        <xdr:cNvGrpSpPr/>
      </xdr:nvGrpSpPr>
      <xdr:grpSpPr>
        <a:xfrm rot="4080192">
          <a:off x="21398656" y="1669863"/>
          <a:ext cx="329425" cy="315335"/>
          <a:chOff x="2724702" y="1260429"/>
          <a:chExt cx="324000" cy="324000"/>
        </a:xfrm>
      </xdr:grpSpPr>
      <xdr:sp macro="" textlink="">
        <xdr:nvSpPr>
          <xdr:cNvPr id="209" name="Anillo 364">
            <a:extLst>
              <a:ext uri="{FF2B5EF4-FFF2-40B4-BE49-F238E27FC236}">
                <a16:creationId xmlns:a16="http://schemas.microsoft.com/office/drawing/2014/main" xmlns="" id="{3A241D9C-6DB9-4F22-99C0-5FFC09CECDD1}"/>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210" name="Elipse 209">
            <a:extLst>
              <a:ext uri="{FF2B5EF4-FFF2-40B4-BE49-F238E27FC236}">
                <a16:creationId xmlns:a16="http://schemas.microsoft.com/office/drawing/2014/main" xmlns="" id="{E11DA897-669B-41A0-A9D2-F6DD1BFF8F47}"/>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65</xdr:col>
      <xdr:colOff>219636</xdr:colOff>
      <xdr:row>12</xdr:row>
      <xdr:rowOff>85791</xdr:rowOff>
    </xdr:from>
    <xdr:to>
      <xdr:col>66</xdr:col>
      <xdr:colOff>141143</xdr:colOff>
      <xdr:row>13</xdr:row>
      <xdr:rowOff>99327</xdr:rowOff>
    </xdr:to>
    <xdr:sp macro="" textlink="">
      <xdr:nvSpPr>
        <xdr:cNvPr id="211" name="Elipse 210">
          <a:extLst>
            <a:ext uri="{FF2B5EF4-FFF2-40B4-BE49-F238E27FC236}">
              <a16:creationId xmlns:a16="http://schemas.microsoft.com/office/drawing/2014/main" xmlns="" id="{94E81920-A015-49AB-87FE-21DCFB89BFAE}"/>
            </a:ext>
          </a:extLst>
        </xdr:cNvPr>
        <xdr:cNvSpPr/>
      </xdr:nvSpPr>
      <xdr:spPr>
        <a:xfrm>
          <a:off x="20920636" y="2524191"/>
          <a:ext cx="213607"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67</xdr:col>
      <xdr:colOff>200079</xdr:colOff>
      <xdr:row>12</xdr:row>
      <xdr:rowOff>73599</xdr:rowOff>
    </xdr:from>
    <xdr:to>
      <xdr:col>68</xdr:col>
      <xdr:colOff>118366</xdr:colOff>
      <xdr:row>13</xdr:row>
      <xdr:rowOff>90354</xdr:rowOff>
    </xdr:to>
    <xdr:sp macro="" textlink="">
      <xdr:nvSpPr>
        <xdr:cNvPr id="212" name="Elipse 211">
          <a:extLst>
            <a:ext uri="{FF2B5EF4-FFF2-40B4-BE49-F238E27FC236}">
              <a16:creationId xmlns:a16="http://schemas.microsoft.com/office/drawing/2014/main" xmlns="" id="{12A47332-30F0-478B-91CC-B267B9D21A6D}"/>
            </a:ext>
          </a:extLst>
        </xdr:cNvPr>
        <xdr:cNvSpPr/>
      </xdr:nvSpPr>
      <xdr:spPr>
        <a:xfrm rot="4080192">
          <a:off x="21480495" y="2516783"/>
          <a:ext cx="219955" cy="21038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63</xdr:col>
      <xdr:colOff>195994</xdr:colOff>
      <xdr:row>10</xdr:row>
      <xdr:rowOff>105325</xdr:rowOff>
    </xdr:from>
    <xdr:to>
      <xdr:col>64</xdr:col>
      <xdr:colOff>114280</xdr:colOff>
      <xdr:row>11</xdr:row>
      <xdr:rowOff>122084</xdr:rowOff>
    </xdr:to>
    <xdr:sp macro="" textlink="">
      <xdr:nvSpPr>
        <xdr:cNvPr id="213" name="Elipse 212">
          <a:extLst>
            <a:ext uri="{FF2B5EF4-FFF2-40B4-BE49-F238E27FC236}">
              <a16:creationId xmlns:a16="http://schemas.microsoft.com/office/drawing/2014/main" xmlns="" id="{7800B67F-77CA-42FF-B825-1CC427F5F69F}"/>
            </a:ext>
          </a:extLst>
        </xdr:cNvPr>
        <xdr:cNvSpPr/>
      </xdr:nvSpPr>
      <xdr:spPr>
        <a:xfrm rot="4080192">
          <a:off x="20308007" y="2142112"/>
          <a:ext cx="219959" cy="21038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69</xdr:col>
      <xdr:colOff>200227</xdr:colOff>
      <xdr:row>10</xdr:row>
      <xdr:rowOff>98975</xdr:rowOff>
    </xdr:from>
    <xdr:to>
      <xdr:col>70</xdr:col>
      <xdr:colOff>118513</xdr:colOff>
      <xdr:row>11</xdr:row>
      <xdr:rowOff>115734</xdr:rowOff>
    </xdr:to>
    <xdr:sp macro="" textlink="">
      <xdr:nvSpPr>
        <xdr:cNvPr id="214" name="Elipse 213">
          <a:extLst>
            <a:ext uri="{FF2B5EF4-FFF2-40B4-BE49-F238E27FC236}">
              <a16:creationId xmlns:a16="http://schemas.microsoft.com/office/drawing/2014/main" xmlns="" id="{ECB8ADCA-2373-41DE-9F94-ACF7F4F77E05}"/>
            </a:ext>
          </a:extLst>
        </xdr:cNvPr>
        <xdr:cNvSpPr/>
      </xdr:nvSpPr>
      <xdr:spPr>
        <a:xfrm rot="4080192">
          <a:off x="22064840" y="2135762"/>
          <a:ext cx="219959" cy="21038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75</xdr:col>
      <xdr:colOff>199748</xdr:colOff>
      <xdr:row>10</xdr:row>
      <xdr:rowOff>81549</xdr:rowOff>
    </xdr:from>
    <xdr:to>
      <xdr:col>76</xdr:col>
      <xdr:colOff>118035</xdr:colOff>
      <xdr:row>11</xdr:row>
      <xdr:rowOff>98308</xdr:rowOff>
    </xdr:to>
    <xdr:sp macro="" textlink="">
      <xdr:nvSpPr>
        <xdr:cNvPr id="215" name="Elipse 214">
          <a:extLst>
            <a:ext uri="{FF2B5EF4-FFF2-40B4-BE49-F238E27FC236}">
              <a16:creationId xmlns:a16="http://schemas.microsoft.com/office/drawing/2014/main" xmlns="" id="{A230BEE9-D52C-470C-9821-F904A138B41D}"/>
            </a:ext>
          </a:extLst>
        </xdr:cNvPr>
        <xdr:cNvSpPr/>
      </xdr:nvSpPr>
      <xdr:spPr>
        <a:xfrm rot="4080192">
          <a:off x="23816962" y="2118335"/>
          <a:ext cx="219959" cy="21038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75</xdr:col>
      <xdr:colOff>131868</xdr:colOff>
      <xdr:row>12</xdr:row>
      <xdr:rowOff>30868</xdr:rowOff>
    </xdr:from>
    <xdr:to>
      <xdr:col>76</xdr:col>
      <xdr:colOff>155104</xdr:colOff>
      <xdr:row>13</xdr:row>
      <xdr:rowOff>157093</xdr:rowOff>
    </xdr:to>
    <xdr:grpSp>
      <xdr:nvGrpSpPr>
        <xdr:cNvPr id="216" name="Agrupar 363">
          <a:extLst>
            <a:ext uri="{FF2B5EF4-FFF2-40B4-BE49-F238E27FC236}">
              <a16:creationId xmlns:a16="http://schemas.microsoft.com/office/drawing/2014/main" xmlns="" id="{30A80800-6E6A-44D6-A1F9-8C974C88F1E1}"/>
            </a:ext>
          </a:extLst>
        </xdr:cNvPr>
        <xdr:cNvGrpSpPr/>
      </xdr:nvGrpSpPr>
      <xdr:grpSpPr>
        <a:xfrm rot="4080192">
          <a:off x="23746823" y="2476313"/>
          <a:ext cx="329425" cy="315336"/>
          <a:chOff x="2724702" y="1260429"/>
          <a:chExt cx="324000" cy="324000"/>
        </a:xfrm>
      </xdr:grpSpPr>
      <xdr:sp macro="" textlink="">
        <xdr:nvSpPr>
          <xdr:cNvPr id="217" name="Anillo 364">
            <a:extLst>
              <a:ext uri="{FF2B5EF4-FFF2-40B4-BE49-F238E27FC236}">
                <a16:creationId xmlns:a16="http://schemas.microsoft.com/office/drawing/2014/main" xmlns="" id="{E57621F7-011E-48D7-8243-AD0B7A72C137}"/>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218" name="Elipse 217">
            <a:extLst>
              <a:ext uri="{FF2B5EF4-FFF2-40B4-BE49-F238E27FC236}">
                <a16:creationId xmlns:a16="http://schemas.microsoft.com/office/drawing/2014/main" xmlns="" id="{7DED2B10-AC77-44EB-B535-2EA4826C9FDA}"/>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15</xdr:col>
      <xdr:colOff>195448</xdr:colOff>
      <xdr:row>6</xdr:row>
      <xdr:rowOff>79194</xdr:rowOff>
    </xdr:from>
    <xdr:to>
      <xdr:col>16</xdr:col>
      <xdr:colOff>116954</xdr:colOff>
      <xdr:row>7</xdr:row>
      <xdr:rowOff>92732</xdr:rowOff>
    </xdr:to>
    <xdr:sp macro="" textlink="">
      <xdr:nvSpPr>
        <xdr:cNvPr id="219" name="Elipse 218">
          <a:extLst>
            <a:ext uri="{FF2B5EF4-FFF2-40B4-BE49-F238E27FC236}">
              <a16:creationId xmlns:a16="http://schemas.microsoft.com/office/drawing/2014/main" xmlns="" id="{76B30277-8A7F-4609-9DE2-A0E96303BF50}"/>
            </a:ext>
          </a:extLst>
        </xdr:cNvPr>
        <xdr:cNvSpPr/>
      </xdr:nvSpPr>
      <xdr:spPr>
        <a:xfrm>
          <a:off x="6291448" y="1298394"/>
          <a:ext cx="213606" cy="216738"/>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23</xdr:col>
      <xdr:colOff>129383</xdr:colOff>
      <xdr:row>10</xdr:row>
      <xdr:rowOff>58847</xdr:rowOff>
    </xdr:from>
    <xdr:to>
      <xdr:col>24</xdr:col>
      <xdr:colOff>160358</xdr:colOff>
      <xdr:row>11</xdr:row>
      <xdr:rowOff>177334</xdr:rowOff>
    </xdr:to>
    <xdr:grpSp>
      <xdr:nvGrpSpPr>
        <xdr:cNvPr id="220" name="Agrupar 363">
          <a:extLst>
            <a:ext uri="{FF2B5EF4-FFF2-40B4-BE49-F238E27FC236}">
              <a16:creationId xmlns:a16="http://schemas.microsoft.com/office/drawing/2014/main" xmlns="" id="{220114AF-8969-4EAF-988B-53FAD8881B3B}"/>
            </a:ext>
          </a:extLst>
        </xdr:cNvPr>
        <xdr:cNvGrpSpPr/>
      </xdr:nvGrpSpPr>
      <xdr:grpSpPr>
        <a:xfrm>
          <a:off x="8562183" y="2090847"/>
          <a:ext cx="323075" cy="321687"/>
          <a:chOff x="2724702" y="1260429"/>
          <a:chExt cx="324000" cy="324000"/>
        </a:xfrm>
      </xdr:grpSpPr>
      <xdr:sp macro="" textlink="">
        <xdr:nvSpPr>
          <xdr:cNvPr id="221" name="Anillo 364">
            <a:extLst>
              <a:ext uri="{FF2B5EF4-FFF2-40B4-BE49-F238E27FC236}">
                <a16:creationId xmlns:a16="http://schemas.microsoft.com/office/drawing/2014/main" xmlns="" id="{D0786907-1BA0-4BF9-8110-07E79AC178EC}"/>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222" name="Elipse 221">
            <a:extLst>
              <a:ext uri="{FF2B5EF4-FFF2-40B4-BE49-F238E27FC236}">
                <a16:creationId xmlns:a16="http://schemas.microsoft.com/office/drawing/2014/main" xmlns="" id="{2244650D-AB2B-4EC1-9799-E141ADCE58C7}"/>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25</xdr:col>
      <xdr:colOff>135237</xdr:colOff>
      <xdr:row>10</xdr:row>
      <xdr:rowOff>46894</xdr:rowOff>
    </xdr:from>
    <xdr:to>
      <xdr:col>26</xdr:col>
      <xdr:colOff>166213</xdr:colOff>
      <xdr:row>11</xdr:row>
      <xdr:rowOff>165381</xdr:rowOff>
    </xdr:to>
    <xdr:grpSp>
      <xdr:nvGrpSpPr>
        <xdr:cNvPr id="223" name="Agrupar 366">
          <a:extLst>
            <a:ext uri="{FF2B5EF4-FFF2-40B4-BE49-F238E27FC236}">
              <a16:creationId xmlns:a16="http://schemas.microsoft.com/office/drawing/2014/main" xmlns="" id="{FB55C430-10DF-410D-BDEC-573A242F6BD7}"/>
            </a:ext>
          </a:extLst>
        </xdr:cNvPr>
        <xdr:cNvGrpSpPr/>
      </xdr:nvGrpSpPr>
      <xdr:grpSpPr>
        <a:xfrm>
          <a:off x="9152237" y="2078894"/>
          <a:ext cx="323076" cy="321687"/>
          <a:chOff x="2724702" y="1260429"/>
          <a:chExt cx="324000" cy="324000"/>
        </a:xfrm>
      </xdr:grpSpPr>
      <xdr:sp macro="" textlink="">
        <xdr:nvSpPr>
          <xdr:cNvPr id="224" name="Anillo 367">
            <a:extLst>
              <a:ext uri="{FF2B5EF4-FFF2-40B4-BE49-F238E27FC236}">
                <a16:creationId xmlns:a16="http://schemas.microsoft.com/office/drawing/2014/main" xmlns="" id="{E9E7EF4B-FDC5-4087-A1A7-C155A82461D7}"/>
              </a:ext>
            </a:extLst>
          </xdr:cNvPr>
          <xdr:cNvSpPr/>
        </xdr:nvSpPr>
        <xdr:spPr>
          <a:xfrm>
            <a:off x="2724702" y="1260429"/>
            <a:ext cx="324000" cy="324000"/>
          </a:xfrm>
          <a:prstGeom prst="donut">
            <a:avLst>
              <a:gd name="adj" fmla="val 469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solidFill>
                <a:schemeClr val="tx1"/>
              </a:solidFill>
            </a:endParaRPr>
          </a:p>
        </xdr:txBody>
      </xdr:sp>
      <xdr:sp macro="" textlink="">
        <xdr:nvSpPr>
          <xdr:cNvPr id="225" name="Elipse 224">
            <a:extLst>
              <a:ext uri="{FF2B5EF4-FFF2-40B4-BE49-F238E27FC236}">
                <a16:creationId xmlns:a16="http://schemas.microsoft.com/office/drawing/2014/main" xmlns="" id="{3C2FD4DC-419B-40E1-85DE-EFE89D270C4E}"/>
              </a:ext>
            </a:extLst>
          </xdr:cNvPr>
          <xdr:cNvSpPr/>
        </xdr:nvSpPr>
        <xdr:spPr>
          <a:xfrm>
            <a:off x="2779588" y="1310502"/>
            <a:ext cx="213607"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grpSp>
    <xdr:clientData/>
  </xdr:twoCellAnchor>
  <xdr:twoCellAnchor>
    <xdr:from>
      <xdr:col>25</xdr:col>
      <xdr:colOff>190357</xdr:colOff>
      <xdr:row>12</xdr:row>
      <xdr:rowOff>96915</xdr:rowOff>
    </xdr:from>
    <xdr:to>
      <xdr:col>26</xdr:col>
      <xdr:colOff>111865</xdr:colOff>
      <xdr:row>13</xdr:row>
      <xdr:rowOff>110451</xdr:rowOff>
    </xdr:to>
    <xdr:sp macro="" textlink="">
      <xdr:nvSpPr>
        <xdr:cNvPr id="226" name="Elipse 225">
          <a:extLst>
            <a:ext uri="{FF2B5EF4-FFF2-40B4-BE49-F238E27FC236}">
              <a16:creationId xmlns:a16="http://schemas.microsoft.com/office/drawing/2014/main" xmlns="" id="{518FB5D6-B16F-45EE-81B9-6F840EA1747B}"/>
            </a:ext>
          </a:extLst>
        </xdr:cNvPr>
        <xdr:cNvSpPr/>
      </xdr:nvSpPr>
      <xdr:spPr>
        <a:xfrm>
          <a:off x="9207357" y="2535315"/>
          <a:ext cx="213608" cy="216736"/>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25</xdr:col>
      <xdr:colOff>189926</xdr:colOff>
      <xdr:row>8</xdr:row>
      <xdr:rowOff>98207</xdr:rowOff>
    </xdr:from>
    <xdr:to>
      <xdr:col>26</xdr:col>
      <xdr:colOff>111434</xdr:colOff>
      <xdr:row>9</xdr:row>
      <xdr:rowOff>111744</xdr:rowOff>
    </xdr:to>
    <xdr:sp macro="" textlink="">
      <xdr:nvSpPr>
        <xdr:cNvPr id="227" name="Elipse 226">
          <a:extLst>
            <a:ext uri="{FF2B5EF4-FFF2-40B4-BE49-F238E27FC236}">
              <a16:creationId xmlns:a16="http://schemas.microsoft.com/office/drawing/2014/main" xmlns="" id="{DAAC3CBA-06A2-41D2-A71E-46143C716762}"/>
            </a:ext>
          </a:extLst>
        </xdr:cNvPr>
        <xdr:cNvSpPr/>
      </xdr:nvSpPr>
      <xdr:spPr>
        <a:xfrm>
          <a:off x="9206926" y="1723807"/>
          <a:ext cx="213608"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25</xdr:col>
      <xdr:colOff>190802</xdr:colOff>
      <xdr:row>4</xdr:row>
      <xdr:rowOff>95346</xdr:rowOff>
    </xdr:from>
    <xdr:to>
      <xdr:col>26</xdr:col>
      <xdr:colOff>112310</xdr:colOff>
      <xdr:row>5</xdr:row>
      <xdr:rowOff>108883</xdr:rowOff>
    </xdr:to>
    <xdr:sp macro="" textlink="">
      <xdr:nvSpPr>
        <xdr:cNvPr id="228" name="Elipse 227">
          <a:extLst>
            <a:ext uri="{FF2B5EF4-FFF2-40B4-BE49-F238E27FC236}">
              <a16:creationId xmlns:a16="http://schemas.microsoft.com/office/drawing/2014/main" xmlns="" id="{21ED111B-BF72-4797-A8AA-FB3C994B00A6}"/>
            </a:ext>
          </a:extLst>
        </xdr:cNvPr>
        <xdr:cNvSpPr/>
      </xdr:nvSpPr>
      <xdr:spPr>
        <a:xfrm>
          <a:off x="9207802" y="908146"/>
          <a:ext cx="213608"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twoCellAnchor>
    <xdr:from>
      <xdr:col>25</xdr:col>
      <xdr:colOff>189728</xdr:colOff>
      <xdr:row>2</xdr:row>
      <xdr:rowOff>94541</xdr:rowOff>
    </xdr:from>
    <xdr:to>
      <xdr:col>26</xdr:col>
      <xdr:colOff>111236</xdr:colOff>
      <xdr:row>3</xdr:row>
      <xdr:rowOff>108078</xdr:rowOff>
    </xdr:to>
    <xdr:sp macro="" textlink="">
      <xdr:nvSpPr>
        <xdr:cNvPr id="229" name="Elipse 228">
          <a:extLst>
            <a:ext uri="{FF2B5EF4-FFF2-40B4-BE49-F238E27FC236}">
              <a16:creationId xmlns:a16="http://schemas.microsoft.com/office/drawing/2014/main" xmlns="" id="{49B85A10-244D-4624-9CA0-36B5341A7B29}"/>
            </a:ext>
          </a:extLst>
        </xdr:cNvPr>
        <xdr:cNvSpPr/>
      </xdr:nvSpPr>
      <xdr:spPr>
        <a:xfrm>
          <a:off x="9206728" y="500941"/>
          <a:ext cx="213608" cy="216737"/>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_tradnl"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blo/Dropbox/curso_data_science/gestion_de_proyectos/valor_ganad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ablo/Dropbox/curso_data_science/gestion_de_proyectos/matriz_responsabilidad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Pablo/Dropbox/curso_data_science/gestion_de_proyectos/ED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or_ganado"/>
    </sheetNames>
    <sheetDataSet>
      <sheetData sheetId="0">
        <row r="3">
          <cell r="J3" t="str">
            <v>VP Acum.</v>
          </cell>
          <cell r="K3" t="str">
            <v>VG Acum.</v>
          </cell>
          <cell r="L3" t="str">
            <v>CR Acum.</v>
          </cell>
        </row>
        <row r="4">
          <cell r="J4">
            <v>42</v>
          </cell>
          <cell r="K4">
            <v>38</v>
          </cell>
          <cell r="L4">
            <v>30</v>
          </cell>
        </row>
        <row r="5">
          <cell r="J5">
            <v>107</v>
          </cell>
          <cell r="K5">
            <v>93</v>
          </cell>
          <cell r="L5">
            <v>140</v>
          </cell>
        </row>
        <row r="6">
          <cell r="J6">
            <v>169</v>
          </cell>
          <cell r="K6">
            <v>160</v>
          </cell>
          <cell r="L6">
            <v>157</v>
          </cell>
        </row>
        <row r="7">
          <cell r="J7">
            <v>231</v>
          </cell>
          <cell r="K7">
            <v>217</v>
          </cell>
          <cell r="L7">
            <v>219</v>
          </cell>
        </row>
        <row r="8">
          <cell r="J8">
            <v>291</v>
          </cell>
          <cell r="K8">
            <v>274</v>
          </cell>
          <cell r="L8">
            <v>271</v>
          </cell>
        </row>
        <row r="9">
          <cell r="J9">
            <v>352</v>
          </cell>
          <cell r="K9">
            <v>336</v>
          </cell>
          <cell r="L9">
            <v>330</v>
          </cell>
        </row>
        <row r="10">
          <cell r="J10">
            <v>404</v>
          </cell>
          <cell r="K10">
            <v>371</v>
          </cell>
          <cell r="L10">
            <v>361</v>
          </cell>
        </row>
        <row r="11">
          <cell r="J11">
            <v>447</v>
          </cell>
          <cell r="K11">
            <v>413</v>
          </cell>
          <cell r="L11">
            <v>377</v>
          </cell>
        </row>
        <row r="12">
          <cell r="J12">
            <v>489</v>
          </cell>
          <cell r="K12">
            <v>444</v>
          </cell>
          <cell r="L12">
            <v>402</v>
          </cell>
        </row>
        <row r="13">
          <cell r="J13">
            <v>526</v>
          </cell>
          <cell r="K13">
            <v>496</v>
          </cell>
          <cell r="L13">
            <v>488</v>
          </cell>
        </row>
        <row r="14">
          <cell r="J14">
            <v>556</v>
          </cell>
          <cell r="K14">
            <v>533</v>
          </cell>
          <cell r="L14">
            <v>495</v>
          </cell>
        </row>
        <row r="15">
          <cell r="J15">
            <v>581</v>
          </cell>
          <cell r="K15">
            <v>585</v>
          </cell>
          <cell r="L15">
            <v>520</v>
          </cell>
        </row>
        <row r="16">
          <cell r="J16">
            <v>623</v>
          </cell>
          <cell r="K16" t="e">
            <v>#N/A</v>
          </cell>
          <cell r="L16" t="e">
            <v>#N/A</v>
          </cell>
        </row>
        <row r="17">
          <cell r="J17">
            <v>672</v>
          </cell>
          <cell r="K17" t="e">
            <v>#N/A</v>
          </cell>
          <cell r="L17" t="e">
            <v>#N/A</v>
          </cell>
        </row>
        <row r="18">
          <cell r="J18">
            <v>706</v>
          </cell>
          <cell r="K18" t="e">
            <v>#N/A</v>
          </cell>
          <cell r="L18" t="e">
            <v>#N/A</v>
          </cell>
        </row>
        <row r="19">
          <cell r="J19">
            <v>730</v>
          </cell>
          <cell r="K19" t="e">
            <v>#N/A</v>
          </cell>
          <cell r="L19" t="e">
            <v>#N/A</v>
          </cell>
        </row>
        <row r="20">
          <cell r="J20">
            <v>752</v>
          </cell>
          <cell r="K20" t="e">
            <v>#N/A</v>
          </cell>
          <cell r="L20" t="e">
            <v>#N/A</v>
          </cell>
        </row>
        <row r="21">
          <cell r="J21">
            <v>760</v>
          </cell>
          <cell r="K21" t="e">
            <v>#N/A</v>
          </cell>
          <cell r="L21" t="e">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_responsabilidade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T_v4.4"/>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23"/>
  <sheetViews>
    <sheetView showGridLines="0" workbookViewId="0">
      <selection activeCell="O5" sqref="O5"/>
    </sheetView>
  </sheetViews>
  <sheetFormatPr baseColWidth="10" defaultRowHeight="16" x14ac:dyDescent="0.2"/>
  <cols>
    <col min="1" max="2" width="4.6640625" style="1" customWidth="1"/>
    <col min="3" max="4" width="13.1640625" style="1" customWidth="1"/>
    <col min="5" max="17" width="9.5" style="1" customWidth="1"/>
    <col min="18" max="16384" width="10.83203125" style="1"/>
  </cols>
  <sheetData>
    <row r="1" spans="2:22" x14ac:dyDescent="0.2">
      <c r="E1" s="2"/>
    </row>
    <row r="2" spans="2:22" x14ac:dyDescent="0.2">
      <c r="B2" s="3" t="s">
        <v>0</v>
      </c>
      <c r="C2" s="3"/>
      <c r="D2" s="4">
        <f>J21</f>
        <v>760</v>
      </c>
      <c r="E2" s="5" t="s">
        <v>1</v>
      </c>
      <c r="F2" s="6"/>
      <c r="G2" s="7" t="s">
        <v>2</v>
      </c>
      <c r="H2" s="7"/>
      <c r="I2" s="7"/>
      <c r="J2" s="8" t="s">
        <v>3</v>
      </c>
      <c r="K2" s="8"/>
      <c r="L2" s="8"/>
      <c r="M2" s="9" t="s">
        <v>4</v>
      </c>
      <c r="N2" s="10"/>
      <c r="O2" s="10"/>
      <c r="P2" s="10"/>
      <c r="Q2" s="11"/>
    </row>
    <row r="3" spans="2:22" ht="47" x14ac:dyDescent="0.2">
      <c r="B3" s="12" t="s">
        <v>5</v>
      </c>
      <c r="C3" s="13" t="s">
        <v>6</v>
      </c>
      <c r="D3" s="14" t="s">
        <v>7</v>
      </c>
      <c r="E3" s="15" t="s">
        <v>8</v>
      </c>
      <c r="F3" s="16" t="s">
        <v>9</v>
      </c>
      <c r="G3" s="17" t="s">
        <v>10</v>
      </c>
      <c r="H3" s="17" t="s">
        <v>11</v>
      </c>
      <c r="I3" s="18" t="s">
        <v>12</v>
      </c>
      <c r="J3" s="19" t="s">
        <v>13</v>
      </c>
      <c r="K3" s="19" t="s">
        <v>14</v>
      </c>
      <c r="L3" s="19" t="s">
        <v>15</v>
      </c>
      <c r="M3" s="20" t="s">
        <v>16</v>
      </c>
      <c r="N3" s="20" t="s">
        <v>17</v>
      </c>
      <c r="O3" s="21" t="s">
        <v>18</v>
      </c>
      <c r="P3" s="21" t="s">
        <v>19</v>
      </c>
      <c r="Q3" s="21" t="s">
        <v>20</v>
      </c>
    </row>
    <row r="4" spans="2:22" x14ac:dyDescent="0.2">
      <c r="B4" s="22">
        <v>1</v>
      </c>
      <c r="C4" s="23">
        <v>43269</v>
      </c>
      <c r="D4" s="24">
        <f ca="1">IF(TODAY()&gt;C4+4,0,1)</f>
        <v>0</v>
      </c>
      <c r="E4" s="25">
        <v>42</v>
      </c>
      <c r="F4" s="25">
        <v>38</v>
      </c>
      <c r="G4" s="26">
        <f>E4</f>
        <v>42</v>
      </c>
      <c r="H4" s="26">
        <f>F4</f>
        <v>38</v>
      </c>
      <c r="I4" s="27">
        <v>30</v>
      </c>
      <c r="J4" s="28">
        <f>G4</f>
        <v>42</v>
      </c>
      <c r="K4" s="28">
        <f>H4</f>
        <v>38</v>
      </c>
      <c r="L4" s="28">
        <f>I4</f>
        <v>30</v>
      </c>
      <c r="M4" s="29">
        <f>K4/J4</f>
        <v>0.90476190476190477</v>
      </c>
      <c r="N4" s="29">
        <f>K4/L4</f>
        <v>1.2666666666666666</v>
      </c>
      <c r="O4" s="30">
        <f>presupuesto/N4</f>
        <v>600</v>
      </c>
      <c r="P4" s="30">
        <f>O4/L4</f>
        <v>20</v>
      </c>
      <c r="Q4" s="30">
        <f>16/M4</f>
        <v>17.684210526315788</v>
      </c>
      <c r="S4" s="31"/>
    </row>
    <row r="5" spans="2:22" x14ac:dyDescent="0.2">
      <c r="B5" s="22">
        <v>2</v>
      </c>
      <c r="C5" s="23">
        <f>C4+7</f>
        <v>43276</v>
      </c>
      <c r="D5" s="24">
        <f t="shared" ref="D5:D21" ca="1" si="0">IF(TODAY()&gt;C5+4,0,1)</f>
        <v>0</v>
      </c>
      <c r="E5" s="25">
        <v>65</v>
      </c>
      <c r="F5" s="25">
        <v>55</v>
      </c>
      <c r="G5" s="26">
        <f t="shared" ref="G5:H16" si="1">E5</f>
        <v>65</v>
      </c>
      <c r="H5" s="26">
        <f t="shared" si="1"/>
        <v>55</v>
      </c>
      <c r="I5" s="27">
        <v>110</v>
      </c>
      <c r="J5" s="28">
        <f>SUM(G5,J4)</f>
        <v>107</v>
      </c>
      <c r="K5" s="28">
        <f>SUM(H5,K4)</f>
        <v>93</v>
      </c>
      <c r="L5" s="28">
        <f>SUM(I5,L4)</f>
        <v>140</v>
      </c>
      <c r="M5" s="29">
        <f t="shared" ref="M5:M15" si="2">K5/J5</f>
        <v>0.86915887850467288</v>
      </c>
      <c r="N5" s="29">
        <f>K5/L5</f>
        <v>0.66428571428571426</v>
      </c>
      <c r="O5" s="30">
        <f>presupuesto/N5</f>
        <v>1144.0860215053765</v>
      </c>
      <c r="P5" s="30">
        <f t="shared" ref="P5:P15" si="3">O5/L5</f>
        <v>8.1720430107526898</v>
      </c>
      <c r="Q5" s="30">
        <f t="shared" ref="Q5:Q16" si="4">16/M5</f>
        <v>18.408602150537636</v>
      </c>
      <c r="S5" s="31"/>
    </row>
    <row r="6" spans="2:22" x14ac:dyDescent="0.2">
      <c r="B6" s="22">
        <v>3</v>
      </c>
      <c r="C6" s="23">
        <f t="shared" ref="C6:C21" si="5">C5+7</f>
        <v>43283</v>
      </c>
      <c r="D6" s="24">
        <f t="shared" ca="1" si="0"/>
        <v>0</v>
      </c>
      <c r="E6" s="25">
        <v>62</v>
      </c>
      <c r="F6" s="25">
        <v>67</v>
      </c>
      <c r="G6" s="26">
        <f t="shared" si="1"/>
        <v>62</v>
      </c>
      <c r="H6" s="26">
        <f t="shared" si="1"/>
        <v>67</v>
      </c>
      <c r="I6" s="27">
        <v>17</v>
      </c>
      <c r="J6" s="28">
        <f t="shared" ref="J6:K16" si="6">SUM(G6,J5)</f>
        <v>169</v>
      </c>
      <c r="K6" s="28">
        <f>SUM(H6,K5)</f>
        <v>160</v>
      </c>
      <c r="L6" s="28">
        <f>SUM(I6,L5)</f>
        <v>157</v>
      </c>
      <c r="M6" s="29">
        <f t="shared" si="2"/>
        <v>0.94674556213017746</v>
      </c>
      <c r="N6" s="29">
        <f>K6/L6</f>
        <v>1.0191082802547771</v>
      </c>
      <c r="O6" s="30">
        <f t="shared" ref="O6:O15" si="7">presupuesto/N6</f>
        <v>745.75</v>
      </c>
      <c r="P6" s="30">
        <f t="shared" si="3"/>
        <v>4.75</v>
      </c>
      <c r="Q6" s="30">
        <f t="shared" si="4"/>
        <v>16.900000000000002</v>
      </c>
      <c r="S6" s="31"/>
    </row>
    <row r="7" spans="2:22" x14ac:dyDescent="0.2">
      <c r="B7" s="22">
        <v>4</v>
      </c>
      <c r="C7" s="23">
        <f t="shared" si="5"/>
        <v>43290</v>
      </c>
      <c r="D7" s="24">
        <f t="shared" ca="1" si="0"/>
        <v>0</v>
      </c>
      <c r="E7" s="25">
        <v>62</v>
      </c>
      <c r="F7" s="25">
        <v>57</v>
      </c>
      <c r="G7" s="26">
        <f t="shared" si="1"/>
        <v>62</v>
      </c>
      <c r="H7" s="26">
        <f>F7</f>
        <v>57</v>
      </c>
      <c r="I7" s="27">
        <v>62</v>
      </c>
      <c r="J7" s="28">
        <f>SUM(G7,J6)</f>
        <v>231</v>
      </c>
      <c r="K7" s="28">
        <f>SUM(H7,K6)</f>
        <v>217</v>
      </c>
      <c r="L7" s="28">
        <f t="shared" ref="L7:L16" si="8">SUM(I7,L6)</f>
        <v>219</v>
      </c>
      <c r="M7" s="29">
        <f>K7/J7</f>
        <v>0.93939393939393945</v>
      </c>
      <c r="N7" s="29">
        <f>K7/L7</f>
        <v>0.9908675799086758</v>
      </c>
      <c r="O7" s="30">
        <f>presupuesto/N7</f>
        <v>767.0046082949309</v>
      </c>
      <c r="P7" s="30">
        <f>O7/L7</f>
        <v>3.5023041474654377</v>
      </c>
      <c r="Q7" s="30">
        <f>16/M7</f>
        <v>17.032258064516128</v>
      </c>
      <c r="S7" s="31"/>
      <c r="V7" s="2"/>
    </row>
    <row r="8" spans="2:22" x14ac:dyDescent="0.2">
      <c r="B8" s="22">
        <v>5</v>
      </c>
      <c r="C8" s="23">
        <f t="shared" si="5"/>
        <v>43297</v>
      </c>
      <c r="D8" s="24">
        <f t="shared" ca="1" si="0"/>
        <v>0</v>
      </c>
      <c r="E8" s="25">
        <v>60</v>
      </c>
      <c r="F8" s="25">
        <v>57</v>
      </c>
      <c r="G8" s="26">
        <f t="shared" si="1"/>
        <v>60</v>
      </c>
      <c r="H8" s="26">
        <f>F8</f>
        <v>57</v>
      </c>
      <c r="I8" s="27">
        <v>52</v>
      </c>
      <c r="J8" s="28">
        <f t="shared" si="6"/>
        <v>291</v>
      </c>
      <c r="K8" s="28">
        <f t="shared" si="6"/>
        <v>274</v>
      </c>
      <c r="L8" s="28">
        <f t="shared" si="8"/>
        <v>271</v>
      </c>
      <c r="M8" s="29">
        <f>K8/J8</f>
        <v>0.94158075601374569</v>
      </c>
      <c r="N8" s="29">
        <f t="shared" ref="N8:N15" si="9">K8/L8</f>
        <v>1.0110701107011071</v>
      </c>
      <c r="O8" s="30">
        <f t="shared" si="7"/>
        <v>751.67883211678827</v>
      </c>
      <c r="P8" s="30">
        <f t="shared" si="3"/>
        <v>2.773722627737226</v>
      </c>
      <c r="Q8" s="30">
        <f t="shared" si="4"/>
        <v>16.992700729927009</v>
      </c>
    </row>
    <row r="9" spans="2:22" x14ac:dyDescent="0.2">
      <c r="B9" s="22">
        <v>6</v>
      </c>
      <c r="C9" s="23">
        <f t="shared" si="5"/>
        <v>43304</v>
      </c>
      <c r="D9" s="24">
        <f t="shared" ca="1" si="0"/>
        <v>0</v>
      </c>
      <c r="E9" s="25">
        <v>61</v>
      </c>
      <c r="F9" s="25">
        <v>62</v>
      </c>
      <c r="G9" s="26">
        <f t="shared" si="1"/>
        <v>61</v>
      </c>
      <c r="H9" s="26">
        <f>F9</f>
        <v>62</v>
      </c>
      <c r="I9" s="27">
        <v>59</v>
      </c>
      <c r="J9" s="28">
        <f t="shared" si="6"/>
        <v>352</v>
      </c>
      <c r="K9" s="28">
        <f t="shared" si="6"/>
        <v>336</v>
      </c>
      <c r="L9" s="28">
        <f t="shared" si="8"/>
        <v>330</v>
      </c>
      <c r="M9" s="29">
        <f t="shared" si="2"/>
        <v>0.95454545454545459</v>
      </c>
      <c r="N9" s="29">
        <f>K9/L9</f>
        <v>1.0181818181818181</v>
      </c>
      <c r="O9" s="30">
        <f t="shared" si="7"/>
        <v>746.42857142857156</v>
      </c>
      <c r="P9" s="30">
        <f t="shared" si="3"/>
        <v>2.2619047619047623</v>
      </c>
      <c r="Q9" s="30">
        <f t="shared" si="4"/>
        <v>16.761904761904763</v>
      </c>
    </row>
    <row r="10" spans="2:22" x14ac:dyDescent="0.2">
      <c r="B10" s="22">
        <v>7</v>
      </c>
      <c r="C10" s="23">
        <f t="shared" si="5"/>
        <v>43311</v>
      </c>
      <c r="D10" s="24">
        <f t="shared" ca="1" si="0"/>
        <v>0</v>
      </c>
      <c r="E10" s="25">
        <v>52</v>
      </c>
      <c r="F10" s="25">
        <v>35</v>
      </c>
      <c r="G10" s="26">
        <f t="shared" si="1"/>
        <v>52</v>
      </c>
      <c r="H10" s="26">
        <f>F10</f>
        <v>35</v>
      </c>
      <c r="I10" s="26">
        <v>31</v>
      </c>
      <c r="J10" s="28">
        <f t="shared" si="6"/>
        <v>404</v>
      </c>
      <c r="K10" s="28">
        <f t="shared" si="6"/>
        <v>371</v>
      </c>
      <c r="L10" s="28">
        <f t="shared" si="8"/>
        <v>361</v>
      </c>
      <c r="M10" s="29">
        <f t="shared" si="2"/>
        <v>0.91831683168316836</v>
      </c>
      <c r="N10" s="29">
        <f t="shared" si="9"/>
        <v>1.0277008310249307</v>
      </c>
      <c r="O10" s="30">
        <f t="shared" si="7"/>
        <v>739.51482479784374</v>
      </c>
      <c r="P10" s="30">
        <f t="shared" si="3"/>
        <v>2.0485175202156336</v>
      </c>
      <c r="Q10" s="30">
        <f t="shared" si="4"/>
        <v>17.423180592991912</v>
      </c>
      <c r="V10" s="2"/>
    </row>
    <row r="11" spans="2:22" x14ac:dyDescent="0.2">
      <c r="B11" s="22">
        <v>8</v>
      </c>
      <c r="C11" s="23">
        <f t="shared" si="5"/>
        <v>43318</v>
      </c>
      <c r="D11" s="24">
        <f t="shared" ca="1" si="0"/>
        <v>0</v>
      </c>
      <c r="E11" s="25">
        <v>43</v>
      </c>
      <c r="F11" s="25">
        <v>42</v>
      </c>
      <c r="G11" s="26">
        <f t="shared" si="1"/>
        <v>43</v>
      </c>
      <c r="H11" s="26">
        <f t="shared" si="1"/>
        <v>42</v>
      </c>
      <c r="I11" s="26">
        <v>16</v>
      </c>
      <c r="J11" s="28">
        <f>SUM(G11,J10)</f>
        <v>447</v>
      </c>
      <c r="K11" s="28">
        <f t="shared" si="6"/>
        <v>413</v>
      </c>
      <c r="L11" s="28">
        <f t="shared" si="8"/>
        <v>377</v>
      </c>
      <c r="M11" s="29">
        <f t="shared" si="2"/>
        <v>0.92393736017897088</v>
      </c>
      <c r="N11" s="29">
        <f t="shared" si="9"/>
        <v>1.0954907161803713</v>
      </c>
      <c r="O11" s="30">
        <f>presupuesto/N11</f>
        <v>693.75302663438265</v>
      </c>
      <c r="P11" s="30">
        <f t="shared" si="3"/>
        <v>1.8401937046004846</v>
      </c>
      <c r="Q11" s="30">
        <f t="shared" si="4"/>
        <v>17.317191283292978</v>
      </c>
    </row>
    <row r="12" spans="2:22" x14ac:dyDescent="0.2">
      <c r="B12" s="22">
        <v>9</v>
      </c>
      <c r="C12" s="23">
        <f t="shared" si="5"/>
        <v>43325</v>
      </c>
      <c r="D12" s="24">
        <f t="shared" ca="1" si="0"/>
        <v>0</v>
      </c>
      <c r="E12" s="25">
        <v>42</v>
      </c>
      <c r="F12" s="25">
        <v>31</v>
      </c>
      <c r="G12" s="26">
        <f>E12</f>
        <v>42</v>
      </c>
      <c r="H12" s="26">
        <f t="shared" si="1"/>
        <v>31</v>
      </c>
      <c r="I12" s="26">
        <v>25</v>
      </c>
      <c r="J12" s="28">
        <f>SUM(G12,J11)</f>
        <v>489</v>
      </c>
      <c r="K12" s="28">
        <f t="shared" si="6"/>
        <v>444</v>
      </c>
      <c r="L12" s="28">
        <f t="shared" si="8"/>
        <v>402</v>
      </c>
      <c r="M12" s="29">
        <f t="shared" si="2"/>
        <v>0.90797546012269936</v>
      </c>
      <c r="N12" s="29">
        <f t="shared" si="9"/>
        <v>1.1044776119402986</v>
      </c>
      <c r="O12" s="30">
        <f t="shared" si="7"/>
        <v>688.10810810810801</v>
      </c>
      <c r="P12" s="30">
        <f t="shared" si="3"/>
        <v>1.7117117117117115</v>
      </c>
      <c r="Q12" s="30">
        <f t="shared" si="4"/>
        <v>17.621621621621621</v>
      </c>
    </row>
    <row r="13" spans="2:22" x14ac:dyDescent="0.2">
      <c r="B13" s="22">
        <v>10</v>
      </c>
      <c r="C13" s="23">
        <f t="shared" si="5"/>
        <v>43332</v>
      </c>
      <c r="D13" s="24">
        <f t="shared" ca="1" si="0"/>
        <v>0</v>
      </c>
      <c r="E13" s="25">
        <v>37</v>
      </c>
      <c r="F13" s="25">
        <v>52</v>
      </c>
      <c r="G13" s="26">
        <f t="shared" ref="G13:H21" si="10">E13</f>
        <v>37</v>
      </c>
      <c r="H13" s="26">
        <f t="shared" si="1"/>
        <v>52</v>
      </c>
      <c r="I13" s="26">
        <v>86</v>
      </c>
      <c r="J13" s="28">
        <f>SUM(G13,J12)</f>
        <v>526</v>
      </c>
      <c r="K13" s="28">
        <f t="shared" si="6"/>
        <v>496</v>
      </c>
      <c r="L13" s="28">
        <f t="shared" si="8"/>
        <v>488</v>
      </c>
      <c r="M13" s="29">
        <f t="shared" si="2"/>
        <v>0.94296577946768056</v>
      </c>
      <c r="N13" s="29">
        <f t="shared" si="9"/>
        <v>1.0163934426229508</v>
      </c>
      <c r="O13" s="30">
        <f t="shared" si="7"/>
        <v>747.74193548387098</v>
      </c>
      <c r="P13" s="30">
        <f t="shared" si="3"/>
        <v>1.532258064516129</v>
      </c>
      <c r="Q13" s="30">
        <f t="shared" si="4"/>
        <v>16.967741935483872</v>
      </c>
    </row>
    <row r="14" spans="2:22" x14ac:dyDescent="0.2">
      <c r="B14" s="22">
        <v>11</v>
      </c>
      <c r="C14" s="23">
        <f t="shared" si="5"/>
        <v>43339</v>
      </c>
      <c r="D14" s="24">
        <f t="shared" ca="1" si="0"/>
        <v>0</v>
      </c>
      <c r="E14" s="25">
        <v>30</v>
      </c>
      <c r="F14" s="25">
        <v>37</v>
      </c>
      <c r="G14" s="26">
        <f t="shared" si="10"/>
        <v>30</v>
      </c>
      <c r="H14" s="26">
        <f t="shared" si="1"/>
        <v>37</v>
      </c>
      <c r="I14" s="26">
        <v>7</v>
      </c>
      <c r="J14" s="28">
        <f t="shared" si="6"/>
        <v>556</v>
      </c>
      <c r="K14" s="28">
        <f t="shared" si="6"/>
        <v>533</v>
      </c>
      <c r="L14" s="28">
        <f t="shared" si="8"/>
        <v>495</v>
      </c>
      <c r="M14" s="29">
        <f t="shared" si="2"/>
        <v>0.95863309352517989</v>
      </c>
      <c r="N14" s="29">
        <f t="shared" si="9"/>
        <v>1.0767676767676768</v>
      </c>
      <c r="O14" s="30">
        <f t="shared" si="7"/>
        <v>705.81613508442774</v>
      </c>
      <c r="P14" s="30">
        <f t="shared" si="3"/>
        <v>1.425891181988743</v>
      </c>
      <c r="Q14" s="30">
        <f t="shared" si="4"/>
        <v>16.690431519699811</v>
      </c>
      <c r="T14" s="2"/>
    </row>
    <row r="15" spans="2:22" x14ac:dyDescent="0.2">
      <c r="B15" s="22">
        <v>12</v>
      </c>
      <c r="C15" s="23">
        <f t="shared" si="5"/>
        <v>43346</v>
      </c>
      <c r="D15" s="24">
        <f t="shared" ca="1" si="0"/>
        <v>0</v>
      </c>
      <c r="E15" s="25">
        <v>25</v>
      </c>
      <c r="F15" s="25">
        <v>52</v>
      </c>
      <c r="G15" s="26">
        <f t="shared" si="10"/>
        <v>25</v>
      </c>
      <c r="H15" s="26">
        <f t="shared" si="1"/>
        <v>52</v>
      </c>
      <c r="I15" s="26">
        <v>25</v>
      </c>
      <c r="J15" s="28">
        <f t="shared" si="6"/>
        <v>581</v>
      </c>
      <c r="K15" s="28">
        <f t="shared" si="6"/>
        <v>585</v>
      </c>
      <c r="L15" s="28">
        <f t="shared" si="8"/>
        <v>520</v>
      </c>
      <c r="M15" s="29">
        <f t="shared" si="2"/>
        <v>1.0068846815834767</v>
      </c>
      <c r="N15" s="29">
        <f t="shared" si="9"/>
        <v>1.125</v>
      </c>
      <c r="O15" s="30">
        <f t="shared" si="7"/>
        <v>675.55555555555554</v>
      </c>
      <c r="P15" s="30">
        <f t="shared" si="3"/>
        <v>1.2991452991452992</v>
      </c>
      <c r="Q15" s="30">
        <f t="shared" si="4"/>
        <v>15.890598290598293</v>
      </c>
    </row>
    <row r="16" spans="2:22" x14ac:dyDescent="0.2">
      <c r="B16" s="22">
        <v>13</v>
      </c>
      <c r="C16" s="23">
        <f t="shared" si="5"/>
        <v>43353</v>
      </c>
      <c r="D16" s="24">
        <f t="shared" ca="1" si="0"/>
        <v>0</v>
      </c>
      <c r="E16" s="25">
        <v>42</v>
      </c>
      <c r="F16" s="25" t="e">
        <f>NA()</f>
        <v>#N/A</v>
      </c>
      <c r="G16" s="26">
        <f t="shared" si="10"/>
        <v>42</v>
      </c>
      <c r="H16" s="26" t="e">
        <f t="shared" si="1"/>
        <v>#N/A</v>
      </c>
      <c r="I16" s="26" t="e">
        <f t="shared" ref="I16:I21" ca="1" si="11">F16+RANDBETWEEN(-10,10)*RANDBETWEEN(-1,1)</f>
        <v>#N/A</v>
      </c>
      <c r="J16" s="28">
        <f t="shared" si="6"/>
        <v>623</v>
      </c>
      <c r="K16" s="28" t="e">
        <f t="shared" si="6"/>
        <v>#N/A</v>
      </c>
      <c r="L16" s="28" t="e">
        <f t="shared" ca="1" si="8"/>
        <v>#N/A</v>
      </c>
      <c r="M16" s="29" t="e">
        <f>K16/J16</f>
        <v>#N/A</v>
      </c>
      <c r="N16" s="29" t="e">
        <f ca="1">K16/L16</f>
        <v>#N/A</v>
      </c>
      <c r="O16" s="30" t="e">
        <f t="shared" ref="O16:O21" ca="1" si="12">presupuesto/N16</f>
        <v>#N/A</v>
      </c>
      <c r="P16" s="30" t="e">
        <f ca="1">O16/L16</f>
        <v>#N/A</v>
      </c>
      <c r="Q16" s="30" t="e">
        <f t="shared" si="4"/>
        <v>#N/A</v>
      </c>
    </row>
    <row r="17" spans="2:17" x14ac:dyDescent="0.2">
      <c r="B17" s="22">
        <v>14</v>
      </c>
      <c r="C17" s="23">
        <f t="shared" si="5"/>
        <v>43360</v>
      </c>
      <c r="D17" s="24">
        <f t="shared" ca="1" si="0"/>
        <v>0</v>
      </c>
      <c r="E17" s="25">
        <v>49</v>
      </c>
      <c r="F17" s="25" t="e">
        <f>NA()</f>
        <v>#N/A</v>
      </c>
      <c r="G17" s="26">
        <f t="shared" si="10"/>
        <v>49</v>
      </c>
      <c r="H17" s="26" t="e">
        <f>F17</f>
        <v>#N/A</v>
      </c>
      <c r="I17" s="26" t="e">
        <f t="shared" ca="1" si="11"/>
        <v>#N/A</v>
      </c>
      <c r="J17" s="28">
        <f>SUM(G17,J16)</f>
        <v>672</v>
      </c>
      <c r="K17" s="28" t="e">
        <f>SUM(H17,K16)</f>
        <v>#N/A</v>
      </c>
      <c r="L17" s="28" t="e">
        <f ca="1">SUM(I17,L16)</f>
        <v>#N/A</v>
      </c>
      <c r="M17" s="29" t="e">
        <f>K17/J17</f>
        <v>#N/A</v>
      </c>
      <c r="N17" s="29" t="e">
        <f ca="1">K17/L17</f>
        <v>#N/A</v>
      </c>
      <c r="O17" s="30" t="e">
        <f t="shared" ca="1" si="12"/>
        <v>#N/A</v>
      </c>
      <c r="P17" s="30" t="e">
        <f ca="1">O17/L17</f>
        <v>#N/A</v>
      </c>
      <c r="Q17" s="30" t="e">
        <f>16/M17</f>
        <v>#N/A</v>
      </c>
    </row>
    <row r="18" spans="2:17" x14ac:dyDescent="0.2">
      <c r="B18" s="22">
        <v>15</v>
      </c>
      <c r="C18" s="23">
        <f t="shared" si="5"/>
        <v>43367</v>
      </c>
      <c r="D18" s="24">
        <f t="shared" ca="1" si="0"/>
        <v>0</v>
      </c>
      <c r="E18" s="25">
        <v>34</v>
      </c>
      <c r="F18" s="25" t="e">
        <f>NA()</f>
        <v>#N/A</v>
      </c>
      <c r="G18" s="26">
        <f t="shared" si="10"/>
        <v>34</v>
      </c>
      <c r="H18" s="26" t="e">
        <f t="shared" si="10"/>
        <v>#N/A</v>
      </c>
      <c r="I18" s="26" t="e">
        <f t="shared" ca="1" si="11"/>
        <v>#N/A</v>
      </c>
      <c r="J18" s="28">
        <f t="shared" ref="J18:L21" si="13">SUM(G18,J17)</f>
        <v>706</v>
      </c>
      <c r="K18" s="28" t="e">
        <f t="shared" si="13"/>
        <v>#N/A</v>
      </c>
      <c r="L18" s="28" t="e">
        <f t="shared" ca="1" si="13"/>
        <v>#N/A</v>
      </c>
      <c r="M18" s="29" t="e">
        <f t="shared" ref="M18:M21" si="14">K18/J18</f>
        <v>#N/A</v>
      </c>
      <c r="N18" s="29" t="e">
        <f t="shared" ref="N18:N21" ca="1" si="15">K18/L18</f>
        <v>#N/A</v>
      </c>
      <c r="O18" s="30" t="e">
        <f t="shared" ca="1" si="12"/>
        <v>#N/A</v>
      </c>
      <c r="P18" s="30" t="e">
        <f t="shared" ref="P18:P21" ca="1" si="16">O18/L18</f>
        <v>#N/A</v>
      </c>
      <c r="Q18" s="30" t="e">
        <f t="shared" ref="Q18:Q21" si="17">16/M18</f>
        <v>#N/A</v>
      </c>
    </row>
    <row r="19" spans="2:17" x14ac:dyDescent="0.2">
      <c r="B19" s="22">
        <v>16</v>
      </c>
      <c r="C19" s="23">
        <f t="shared" si="5"/>
        <v>43374</v>
      </c>
      <c r="D19" s="24">
        <f t="shared" ca="1" si="0"/>
        <v>1</v>
      </c>
      <c r="E19" s="25">
        <v>24</v>
      </c>
      <c r="F19" s="25" t="e">
        <f>NA()</f>
        <v>#N/A</v>
      </c>
      <c r="G19" s="26">
        <f t="shared" si="10"/>
        <v>24</v>
      </c>
      <c r="H19" s="26" t="e">
        <f t="shared" si="10"/>
        <v>#N/A</v>
      </c>
      <c r="I19" s="26" t="e">
        <f t="shared" ca="1" si="11"/>
        <v>#N/A</v>
      </c>
      <c r="J19" s="28">
        <f t="shared" si="13"/>
        <v>730</v>
      </c>
      <c r="K19" s="28" t="e">
        <f t="shared" si="13"/>
        <v>#N/A</v>
      </c>
      <c r="L19" s="28" t="e">
        <f t="shared" ca="1" si="13"/>
        <v>#N/A</v>
      </c>
      <c r="M19" s="29" t="e">
        <f t="shared" si="14"/>
        <v>#N/A</v>
      </c>
      <c r="N19" s="29" t="e">
        <f t="shared" ca="1" si="15"/>
        <v>#N/A</v>
      </c>
      <c r="O19" s="30" t="e">
        <f t="shared" ca="1" si="12"/>
        <v>#N/A</v>
      </c>
      <c r="P19" s="30" t="e">
        <f t="shared" ca="1" si="16"/>
        <v>#N/A</v>
      </c>
      <c r="Q19" s="30" t="e">
        <f t="shared" si="17"/>
        <v>#N/A</v>
      </c>
    </row>
    <row r="20" spans="2:17" x14ac:dyDescent="0.2">
      <c r="B20" s="22">
        <v>17</v>
      </c>
      <c r="C20" s="23">
        <f t="shared" si="5"/>
        <v>43381</v>
      </c>
      <c r="D20" s="24">
        <f t="shared" ca="1" si="0"/>
        <v>1</v>
      </c>
      <c r="E20" s="25">
        <v>22</v>
      </c>
      <c r="F20" s="25" t="e">
        <f>NA()</f>
        <v>#N/A</v>
      </c>
      <c r="G20" s="26">
        <f t="shared" si="10"/>
        <v>22</v>
      </c>
      <c r="H20" s="26" t="e">
        <f t="shared" si="10"/>
        <v>#N/A</v>
      </c>
      <c r="I20" s="26" t="e">
        <f t="shared" ca="1" si="11"/>
        <v>#N/A</v>
      </c>
      <c r="J20" s="28">
        <f t="shared" si="13"/>
        <v>752</v>
      </c>
      <c r="K20" s="28" t="e">
        <f t="shared" si="13"/>
        <v>#N/A</v>
      </c>
      <c r="L20" s="28" t="e">
        <f t="shared" ca="1" si="13"/>
        <v>#N/A</v>
      </c>
      <c r="M20" s="29" t="e">
        <f t="shared" si="14"/>
        <v>#N/A</v>
      </c>
      <c r="N20" s="29" t="e">
        <f t="shared" ca="1" si="15"/>
        <v>#N/A</v>
      </c>
      <c r="O20" s="30" t="e">
        <f t="shared" ca="1" si="12"/>
        <v>#N/A</v>
      </c>
      <c r="P20" s="30" t="e">
        <f t="shared" ca="1" si="16"/>
        <v>#N/A</v>
      </c>
      <c r="Q20" s="30" t="e">
        <f t="shared" si="17"/>
        <v>#N/A</v>
      </c>
    </row>
    <row r="21" spans="2:17" x14ac:dyDescent="0.2">
      <c r="B21" s="22">
        <v>18</v>
      </c>
      <c r="C21" s="23">
        <f t="shared" si="5"/>
        <v>43388</v>
      </c>
      <c r="D21" s="24">
        <f t="shared" ca="1" si="0"/>
        <v>1</v>
      </c>
      <c r="E21" s="25">
        <v>8</v>
      </c>
      <c r="F21" s="25" t="e">
        <f>NA()</f>
        <v>#N/A</v>
      </c>
      <c r="G21" s="26">
        <f t="shared" si="10"/>
        <v>8</v>
      </c>
      <c r="H21" s="26" t="e">
        <f t="shared" si="10"/>
        <v>#N/A</v>
      </c>
      <c r="I21" s="26" t="e">
        <f t="shared" ca="1" si="11"/>
        <v>#N/A</v>
      </c>
      <c r="J21" s="28">
        <f>SUM(G21,J20)</f>
        <v>760</v>
      </c>
      <c r="K21" s="28" t="e">
        <f t="shared" si="13"/>
        <v>#N/A</v>
      </c>
      <c r="L21" s="28" t="e">
        <f t="shared" ca="1" si="13"/>
        <v>#N/A</v>
      </c>
      <c r="M21" s="29" t="e">
        <f t="shared" si="14"/>
        <v>#N/A</v>
      </c>
      <c r="N21" s="29" t="e">
        <f t="shared" ca="1" si="15"/>
        <v>#N/A</v>
      </c>
      <c r="O21" s="30" t="e">
        <f t="shared" ca="1" si="12"/>
        <v>#N/A</v>
      </c>
      <c r="P21" s="30" t="e">
        <f t="shared" ca="1" si="16"/>
        <v>#N/A</v>
      </c>
      <c r="Q21" s="30" t="e">
        <f t="shared" si="17"/>
        <v>#N/A</v>
      </c>
    </row>
    <row r="23" spans="2:17" x14ac:dyDescent="0.2">
      <c r="C23" s="32"/>
    </row>
  </sheetData>
  <mergeCells count="5">
    <mergeCell ref="B2:C2"/>
    <mergeCell ref="E2:F2"/>
    <mergeCell ref="G2:I2"/>
    <mergeCell ref="J2:L2"/>
    <mergeCell ref="M2:Q2"/>
  </mergeCells>
  <conditionalFormatting sqref="D4:D21">
    <cfRule type="cellIs" dxfId="32" priority="23" operator="equal">
      <formula>1</formula>
    </cfRule>
    <cfRule type="cellIs" dxfId="31" priority="24" operator="equal">
      <formula>0</formula>
    </cfRule>
  </conditionalFormatting>
  <conditionalFormatting sqref="E4:H4 J4:Q4 E5:E21">
    <cfRule type="expression" dxfId="30" priority="22">
      <formula>$D$4=1</formula>
    </cfRule>
  </conditionalFormatting>
  <conditionalFormatting sqref="F5:H5 J5:Q5">
    <cfRule type="expression" dxfId="29" priority="21">
      <formula>$D$5=1</formula>
    </cfRule>
  </conditionalFormatting>
  <conditionalFormatting sqref="F6:H6 J6:Q6">
    <cfRule type="expression" dxfId="28" priority="20">
      <formula>$D$6=1</formula>
    </cfRule>
  </conditionalFormatting>
  <conditionalFormatting sqref="F7:H7 J7:Q7">
    <cfRule type="expression" dxfId="27" priority="19">
      <formula>$D$7=1</formula>
    </cfRule>
  </conditionalFormatting>
  <conditionalFormatting sqref="F8:H8 J8:Q8">
    <cfRule type="expression" dxfId="26" priority="18">
      <formula>$D$8=1</formula>
    </cfRule>
  </conditionalFormatting>
  <conditionalFormatting sqref="F9:H9 J9:Q9">
    <cfRule type="expression" dxfId="25" priority="17">
      <formula>$D$9=1</formula>
    </cfRule>
  </conditionalFormatting>
  <conditionalFormatting sqref="F10:H10 J10:Q10">
    <cfRule type="expression" dxfId="24" priority="16">
      <formula>$D$10=1</formula>
    </cfRule>
  </conditionalFormatting>
  <conditionalFormatting sqref="F11:H11 J11:Q11">
    <cfRule type="expression" dxfId="23" priority="15">
      <formula>$D$11=1</formula>
    </cfRule>
  </conditionalFormatting>
  <conditionalFormatting sqref="F12:H12 J12:Q12">
    <cfRule type="expression" dxfId="22" priority="14">
      <formula>$D$12=1</formula>
    </cfRule>
  </conditionalFormatting>
  <conditionalFormatting sqref="F13:H13 J13:Q13">
    <cfRule type="expression" dxfId="21" priority="13">
      <formula>$D$13=1</formula>
    </cfRule>
  </conditionalFormatting>
  <conditionalFormatting sqref="F14:H14 J14:Q14">
    <cfRule type="expression" dxfId="20" priority="12">
      <formula>$D$14=1</formula>
    </cfRule>
  </conditionalFormatting>
  <conditionalFormatting sqref="F15:H15 J15:Q15">
    <cfRule type="expression" dxfId="19" priority="11">
      <formula>$D$15=1</formula>
    </cfRule>
  </conditionalFormatting>
  <conditionalFormatting sqref="G16:H16 J16:Q16">
    <cfRule type="expression" dxfId="18" priority="10">
      <formula>$D$16=1</formula>
    </cfRule>
  </conditionalFormatting>
  <conditionalFormatting sqref="F20:H21 J17:Q21 G17:H19 F16:F19">
    <cfRule type="expression" dxfId="17" priority="9">
      <formula>$D$17=1</formula>
    </cfRule>
  </conditionalFormatting>
  <conditionalFormatting sqref="I4:I9">
    <cfRule type="expression" dxfId="16" priority="8">
      <formula>$D$4=1</formula>
    </cfRule>
  </conditionalFormatting>
  <conditionalFormatting sqref="I10">
    <cfRule type="expression" dxfId="15" priority="7">
      <formula>$D$10=1</formula>
    </cfRule>
  </conditionalFormatting>
  <conditionalFormatting sqref="I11">
    <cfRule type="expression" dxfId="14" priority="6">
      <formula>$D$11=1</formula>
    </cfRule>
  </conditionalFormatting>
  <conditionalFormatting sqref="I12">
    <cfRule type="expression" dxfId="13" priority="5">
      <formula>$D$12=1</formula>
    </cfRule>
  </conditionalFormatting>
  <conditionalFormatting sqref="I13">
    <cfRule type="expression" dxfId="12" priority="4">
      <formula>$D$13=1</formula>
    </cfRule>
  </conditionalFormatting>
  <conditionalFormatting sqref="I14">
    <cfRule type="expression" dxfId="11" priority="3">
      <formula>$D$14=1</formula>
    </cfRule>
  </conditionalFormatting>
  <conditionalFormatting sqref="I15">
    <cfRule type="expression" dxfId="10" priority="2">
      <formula>$D$15=1</formula>
    </cfRule>
  </conditionalFormatting>
  <conditionalFormatting sqref="I16:I21">
    <cfRule type="expression" dxfId="9" priority="1">
      <formula>$D$17=1</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CB21"/>
  <sheetViews>
    <sheetView showGridLines="0" workbookViewId="0">
      <selection activeCell="AM22" sqref="AM22"/>
    </sheetView>
  </sheetViews>
  <sheetFormatPr baseColWidth="10" defaultColWidth="11" defaultRowHeight="16" x14ac:dyDescent="0.2"/>
  <cols>
    <col min="1" max="1" width="4.6640625" customWidth="1"/>
    <col min="2" max="2" width="25.5" customWidth="1"/>
    <col min="3" max="78" width="3.83203125" customWidth="1"/>
  </cols>
  <sheetData>
    <row r="2" spans="2:78" x14ac:dyDescent="0.2">
      <c r="C2" s="33"/>
      <c r="D2" s="33"/>
      <c r="E2" s="34"/>
      <c r="F2" s="35"/>
      <c r="G2" s="34"/>
      <c r="H2" s="35"/>
      <c r="I2" s="34"/>
      <c r="J2" s="35"/>
      <c r="K2" s="34"/>
      <c r="L2" s="35"/>
      <c r="M2" s="34"/>
      <c r="N2" s="35"/>
      <c r="O2" s="34"/>
      <c r="P2" s="35"/>
      <c r="Q2" s="34"/>
      <c r="R2" s="35"/>
      <c r="S2" s="34"/>
      <c r="T2" s="35"/>
      <c r="U2" s="34"/>
      <c r="V2" s="35"/>
      <c r="W2" s="34"/>
      <c r="X2" s="35"/>
      <c r="Y2" s="34"/>
      <c r="Z2" s="35"/>
      <c r="AA2" s="33"/>
      <c r="AB2" s="35"/>
      <c r="AC2" s="34"/>
      <c r="AD2" s="35"/>
      <c r="AE2" s="34"/>
      <c r="AF2" s="35"/>
      <c r="AG2" s="34"/>
      <c r="AH2" s="35"/>
      <c r="AI2" s="34"/>
      <c r="AJ2" s="35"/>
      <c r="AK2" s="34"/>
      <c r="AL2" s="35"/>
      <c r="AM2" s="34"/>
      <c r="AN2" s="35"/>
      <c r="AO2" s="34"/>
      <c r="AP2" s="35"/>
      <c r="AQ2" s="34"/>
      <c r="AR2" s="35"/>
      <c r="AS2" s="34"/>
      <c r="AT2" s="35"/>
      <c r="AU2" s="34"/>
      <c r="AV2" s="35"/>
      <c r="AW2" s="34"/>
      <c r="AX2" s="35"/>
      <c r="AY2" s="34"/>
      <c r="AZ2" s="35"/>
      <c r="BA2" s="34"/>
      <c r="BB2" s="35"/>
      <c r="BC2" s="34"/>
      <c r="BD2" s="35"/>
      <c r="BE2" s="34"/>
      <c r="BF2" s="35"/>
      <c r="BG2" s="34"/>
      <c r="BH2" s="35"/>
      <c r="BI2" s="34"/>
      <c r="BJ2" s="35"/>
      <c r="BK2" s="34"/>
      <c r="BL2" s="35"/>
      <c r="BM2" s="34"/>
      <c r="BN2" s="35"/>
      <c r="BO2" s="34"/>
      <c r="BP2" s="35"/>
      <c r="BQ2" s="34"/>
      <c r="BR2" s="35"/>
      <c r="BS2" s="34"/>
      <c r="BT2" s="35"/>
      <c r="BU2" s="34"/>
      <c r="BV2" s="35"/>
      <c r="BW2" s="34"/>
      <c r="BX2" s="33"/>
      <c r="BY2" s="34"/>
      <c r="BZ2" s="33"/>
    </row>
    <row r="3" spans="2:78" x14ac:dyDescent="0.2">
      <c r="B3" s="36" t="s">
        <v>21</v>
      </c>
      <c r="C3" s="33"/>
      <c r="D3" s="33"/>
      <c r="E3" s="37"/>
      <c r="F3" s="38"/>
      <c r="G3" s="37"/>
      <c r="H3" s="38"/>
      <c r="I3" s="37"/>
      <c r="J3" s="38"/>
      <c r="K3" s="37"/>
      <c r="L3" s="38"/>
      <c r="M3" s="37"/>
      <c r="N3" s="38"/>
      <c r="O3" s="37"/>
      <c r="P3" s="38"/>
      <c r="Q3" s="37"/>
      <c r="R3" s="38"/>
      <c r="S3" s="37"/>
      <c r="T3" s="38"/>
      <c r="U3" s="37"/>
      <c r="V3" s="38"/>
      <c r="W3" s="37"/>
      <c r="X3" s="38"/>
      <c r="Y3" s="37"/>
      <c r="Z3" s="38"/>
      <c r="AA3" s="39"/>
      <c r="AB3" s="38"/>
      <c r="AC3" s="37"/>
      <c r="AD3" s="38"/>
      <c r="AE3" s="37"/>
      <c r="AF3" s="38"/>
      <c r="AG3" s="37"/>
      <c r="AH3" s="38"/>
      <c r="AI3" s="37"/>
      <c r="AJ3" s="38"/>
      <c r="AK3" s="37"/>
      <c r="AL3" s="38"/>
      <c r="AM3" s="37"/>
      <c r="AN3" s="38"/>
      <c r="AO3" s="37"/>
      <c r="AP3" s="38"/>
      <c r="AQ3" s="37"/>
      <c r="AR3" s="38"/>
      <c r="AS3" s="37"/>
      <c r="AT3" s="38"/>
      <c r="AU3" s="37"/>
      <c r="AV3" s="38"/>
      <c r="AW3" s="37"/>
      <c r="AX3" s="38"/>
      <c r="AY3" s="37"/>
      <c r="AZ3" s="38"/>
      <c r="BA3" s="37"/>
      <c r="BB3" s="38"/>
      <c r="BC3" s="37"/>
      <c r="BD3" s="38"/>
      <c r="BE3" s="37"/>
      <c r="BF3" s="38"/>
      <c r="BG3" s="37"/>
      <c r="BH3" s="38"/>
      <c r="BI3" s="37"/>
      <c r="BJ3" s="38"/>
      <c r="BK3" s="37"/>
      <c r="BL3" s="38"/>
      <c r="BM3" s="37"/>
      <c r="BN3" s="38"/>
      <c r="BO3" s="37"/>
      <c r="BP3" s="38"/>
      <c r="BQ3" s="37"/>
      <c r="BR3" s="38"/>
      <c r="BS3" s="37"/>
      <c r="BT3" s="38"/>
      <c r="BU3" s="37"/>
      <c r="BV3" s="38"/>
      <c r="BW3" s="37"/>
      <c r="BX3" s="39"/>
      <c r="BY3" s="37"/>
      <c r="BZ3" s="39"/>
    </row>
    <row r="4" spans="2:78" x14ac:dyDescent="0.2">
      <c r="B4" s="40"/>
      <c r="C4" s="41"/>
      <c r="D4" s="42"/>
      <c r="E4" s="41"/>
      <c r="F4" s="41"/>
      <c r="G4" s="41"/>
      <c r="H4" s="41"/>
      <c r="I4" s="41"/>
      <c r="J4" s="41"/>
      <c r="K4" s="41"/>
      <c r="L4" s="41"/>
      <c r="M4" s="41"/>
      <c r="N4" s="41"/>
      <c r="O4" s="41"/>
      <c r="P4" s="41"/>
      <c r="Q4" s="41"/>
      <c r="R4" s="41"/>
      <c r="S4" s="41"/>
      <c r="T4" s="41"/>
      <c r="U4" s="41"/>
      <c r="V4" s="41"/>
      <c r="W4" s="41"/>
      <c r="X4" s="41"/>
      <c r="Y4" s="34"/>
      <c r="Z4" s="35"/>
      <c r="AA4" s="43"/>
      <c r="AB4" s="44"/>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41"/>
      <c r="BS4" s="41"/>
      <c r="BT4" s="41"/>
      <c r="BU4" s="41"/>
      <c r="BV4" s="41"/>
      <c r="BW4" s="41"/>
      <c r="BX4" s="42"/>
      <c r="BY4" s="41"/>
      <c r="BZ4" s="42"/>
    </row>
    <row r="5" spans="2:78" x14ac:dyDescent="0.2">
      <c r="B5" s="45" t="s">
        <v>22</v>
      </c>
      <c r="C5" s="41"/>
      <c r="D5" s="42"/>
      <c r="E5" s="41"/>
      <c r="F5" s="41"/>
      <c r="G5" s="41"/>
      <c r="H5" s="41"/>
      <c r="I5" s="41"/>
      <c r="J5" s="41"/>
      <c r="K5" s="41"/>
      <c r="L5" s="41"/>
      <c r="M5" s="41"/>
      <c r="N5" s="41"/>
      <c r="O5" s="41"/>
      <c r="P5" s="41"/>
      <c r="Q5" s="41"/>
      <c r="R5" s="41"/>
      <c r="S5" s="41"/>
      <c r="T5" s="41"/>
      <c r="U5" s="41"/>
      <c r="V5" s="41"/>
      <c r="W5" s="41"/>
      <c r="X5" s="41"/>
      <c r="Y5" s="37"/>
      <c r="Z5" s="38"/>
      <c r="AA5" s="46"/>
      <c r="AB5" s="47"/>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2"/>
      <c r="BY5" s="41"/>
      <c r="BZ5" s="42"/>
    </row>
    <row r="6" spans="2:78" x14ac:dyDescent="0.2">
      <c r="B6" s="48"/>
      <c r="C6" s="49"/>
      <c r="D6" s="49"/>
      <c r="E6" s="50"/>
      <c r="F6" s="50"/>
      <c r="G6" s="51"/>
      <c r="H6" s="51"/>
      <c r="I6" s="51"/>
      <c r="J6" s="51"/>
      <c r="K6" s="51"/>
      <c r="L6" s="51"/>
      <c r="M6" s="51"/>
      <c r="N6" s="51"/>
      <c r="O6" s="51"/>
      <c r="P6" s="51"/>
      <c r="Q6" s="51"/>
      <c r="R6" s="51"/>
      <c r="S6" s="51"/>
      <c r="T6" s="51"/>
      <c r="U6" s="51"/>
      <c r="V6" s="51"/>
      <c r="W6" s="51"/>
      <c r="X6" s="51"/>
      <c r="Y6" s="34"/>
      <c r="Z6" s="35"/>
      <c r="AA6" s="52"/>
      <c r="AB6" s="53"/>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37"/>
      <c r="BY6" s="51"/>
      <c r="BZ6" s="37"/>
    </row>
    <row r="7" spans="2:78" ht="16" customHeight="1" x14ac:dyDescent="0.2">
      <c r="B7" s="54" t="s">
        <v>23</v>
      </c>
      <c r="C7" s="49"/>
      <c r="D7" s="49"/>
      <c r="E7" s="49"/>
      <c r="F7" s="49"/>
      <c r="G7" s="55"/>
      <c r="H7" s="55"/>
      <c r="I7" s="55"/>
      <c r="J7" s="55"/>
      <c r="K7" s="55"/>
      <c r="L7" s="55"/>
      <c r="M7" s="55"/>
      <c r="N7" s="55"/>
      <c r="O7" s="55"/>
      <c r="P7" s="55"/>
      <c r="Q7" s="55"/>
      <c r="R7" s="55"/>
      <c r="S7" s="55"/>
      <c r="T7" s="55"/>
      <c r="U7" s="55"/>
      <c r="V7" s="55"/>
      <c r="W7" s="55"/>
      <c r="X7" s="55"/>
      <c r="Y7" s="37"/>
      <c r="Z7" s="38"/>
      <c r="AA7" s="56"/>
      <c r="AB7" s="57"/>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55"/>
      <c r="BW7" s="55"/>
      <c r="BX7" s="58"/>
      <c r="BY7" s="55"/>
      <c r="BZ7" s="58"/>
    </row>
    <row r="8" spans="2:78" x14ac:dyDescent="0.2">
      <c r="B8" s="59"/>
      <c r="C8" s="55"/>
      <c r="D8" s="55"/>
      <c r="E8" s="55"/>
      <c r="F8" s="55"/>
      <c r="G8" s="41"/>
      <c r="H8" s="41"/>
      <c r="I8" s="41"/>
      <c r="J8" s="41"/>
      <c r="K8" s="41"/>
      <c r="L8" s="41"/>
      <c r="M8" s="41"/>
      <c r="N8" s="41"/>
      <c r="O8" s="41"/>
      <c r="P8" s="41"/>
      <c r="Q8" s="41"/>
      <c r="R8" s="41"/>
      <c r="S8" s="41"/>
      <c r="T8" s="41"/>
      <c r="U8" s="41"/>
      <c r="V8" s="41"/>
      <c r="W8" s="41"/>
      <c r="X8" s="41"/>
      <c r="Y8" s="34"/>
      <c r="Z8" s="35"/>
      <c r="AA8" s="43"/>
      <c r="AB8" s="44"/>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2"/>
      <c r="BY8" s="41"/>
      <c r="BZ8" s="42"/>
    </row>
    <row r="9" spans="2:78" ht="16" customHeight="1" x14ac:dyDescent="0.2">
      <c r="B9" s="60" t="s">
        <v>24</v>
      </c>
      <c r="C9" s="55"/>
      <c r="D9" s="55"/>
      <c r="E9" s="55"/>
      <c r="F9" s="55"/>
      <c r="G9" s="41"/>
      <c r="H9" s="41"/>
      <c r="I9" s="41"/>
      <c r="J9" s="41"/>
      <c r="K9" s="41"/>
      <c r="L9" s="41"/>
      <c r="M9" s="41"/>
      <c r="N9" s="41"/>
      <c r="O9" s="41"/>
      <c r="P9" s="41"/>
      <c r="Q9" s="41"/>
      <c r="R9" s="41"/>
      <c r="S9" s="41"/>
      <c r="T9" s="41"/>
      <c r="U9" s="41"/>
      <c r="V9" s="41"/>
      <c r="W9" s="41"/>
      <c r="X9" s="41"/>
      <c r="Y9" s="37"/>
      <c r="Z9" s="38"/>
      <c r="AA9" s="46"/>
      <c r="AB9" s="47"/>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2"/>
      <c r="BY9" s="41"/>
      <c r="BZ9" s="42"/>
    </row>
    <row r="10" spans="2:78" x14ac:dyDescent="0.2">
      <c r="B10" s="60"/>
      <c r="C10" s="41"/>
      <c r="D10" s="41"/>
      <c r="E10" s="41"/>
      <c r="F10" s="41"/>
      <c r="G10" s="55"/>
      <c r="H10" s="55"/>
      <c r="I10" s="55"/>
      <c r="J10" s="55"/>
      <c r="K10" s="55"/>
      <c r="L10" s="55"/>
      <c r="M10" s="55"/>
      <c r="N10" s="55"/>
      <c r="O10" s="55"/>
      <c r="P10" s="55"/>
      <c r="Q10" s="55"/>
      <c r="R10" s="55"/>
      <c r="S10" s="55"/>
      <c r="T10" s="55"/>
      <c r="U10" s="55"/>
      <c r="V10" s="55"/>
      <c r="W10" s="55"/>
      <c r="X10" s="55"/>
      <c r="Y10" s="34"/>
      <c r="Z10" s="35"/>
      <c r="AA10" s="52"/>
      <c r="AB10" s="53"/>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55"/>
      <c r="BW10" s="55"/>
      <c r="BX10" s="58"/>
      <c r="BY10" s="55"/>
      <c r="BZ10" s="58"/>
    </row>
    <row r="11" spans="2:78" ht="16" customHeight="1" x14ac:dyDescent="0.2">
      <c r="B11" s="60" t="s">
        <v>25</v>
      </c>
      <c r="C11" s="41"/>
      <c r="D11" s="41"/>
      <c r="E11" s="41"/>
      <c r="F11" s="41"/>
      <c r="G11" s="55"/>
      <c r="H11" s="55"/>
      <c r="I11" s="55"/>
      <c r="J11" s="55"/>
      <c r="K11" s="55"/>
      <c r="L11" s="55"/>
      <c r="M11" s="55"/>
      <c r="N11" s="55"/>
      <c r="O11" s="55"/>
      <c r="P11" s="55"/>
      <c r="Q11" s="55"/>
      <c r="R11" s="55"/>
      <c r="S11" s="55"/>
      <c r="T11" s="55"/>
      <c r="U11" s="55"/>
      <c r="V11" s="55"/>
      <c r="W11" s="55"/>
      <c r="X11" s="55"/>
      <c r="Y11" s="37"/>
      <c r="Z11" s="38"/>
      <c r="AA11" s="56"/>
      <c r="AB11" s="57"/>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55"/>
      <c r="BW11" s="55"/>
      <c r="BX11" s="58"/>
      <c r="BY11" s="55"/>
      <c r="BZ11" s="58"/>
    </row>
    <row r="12" spans="2:78" x14ac:dyDescent="0.2">
      <c r="B12" s="61"/>
      <c r="C12" s="49"/>
      <c r="D12" s="49"/>
      <c r="E12" s="49"/>
      <c r="F12" s="49"/>
      <c r="G12" s="41"/>
      <c r="H12" s="41"/>
      <c r="I12" s="41"/>
      <c r="J12" s="41"/>
      <c r="K12" s="41"/>
      <c r="L12" s="41"/>
      <c r="M12" s="41"/>
      <c r="N12" s="41"/>
      <c r="O12" s="41"/>
      <c r="P12" s="41"/>
      <c r="Q12" s="41"/>
      <c r="R12" s="41"/>
      <c r="S12" s="41"/>
      <c r="T12" s="41"/>
      <c r="U12" s="41"/>
      <c r="V12" s="41"/>
      <c r="W12" s="41"/>
      <c r="X12" s="41"/>
      <c r="Y12" s="34"/>
      <c r="Z12" s="35"/>
      <c r="AA12" s="43"/>
      <c r="AB12" s="44"/>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2"/>
      <c r="BY12" s="41"/>
      <c r="BZ12" s="42"/>
    </row>
    <row r="13" spans="2:78" ht="16" customHeight="1" x14ac:dyDescent="0.2">
      <c r="B13" s="60" t="s">
        <v>26</v>
      </c>
      <c r="C13" s="49"/>
      <c r="D13" s="49"/>
      <c r="E13" s="49"/>
      <c r="F13" s="49"/>
      <c r="G13" s="41"/>
      <c r="H13" s="41"/>
      <c r="I13" s="41"/>
      <c r="J13" s="41"/>
      <c r="K13" s="41"/>
      <c r="L13" s="41"/>
      <c r="M13" s="41"/>
      <c r="N13" s="41"/>
      <c r="O13" s="41"/>
      <c r="P13" s="41"/>
      <c r="Q13" s="41"/>
      <c r="R13" s="41"/>
      <c r="S13" s="41"/>
      <c r="T13" s="41"/>
      <c r="U13" s="41"/>
      <c r="V13" s="41"/>
      <c r="W13" s="41"/>
      <c r="X13" s="41"/>
      <c r="Y13" s="37"/>
      <c r="Z13" s="38"/>
      <c r="AA13" s="46"/>
      <c r="AB13" s="47"/>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2"/>
      <c r="BY13" s="41"/>
      <c r="BZ13" s="42"/>
    </row>
    <row r="14" spans="2:78" x14ac:dyDescent="0.2">
      <c r="B14" s="62"/>
      <c r="C14" s="63"/>
      <c r="D14" s="63"/>
      <c r="E14" s="49"/>
      <c r="F14" s="49"/>
      <c r="G14" s="49"/>
      <c r="H14" s="49"/>
      <c r="I14" s="49"/>
      <c r="J14" s="49"/>
      <c r="K14" s="49"/>
      <c r="L14" s="49"/>
      <c r="M14" s="49"/>
      <c r="N14" s="49"/>
      <c r="O14" s="49"/>
      <c r="P14" s="49"/>
      <c r="Q14" s="49"/>
      <c r="R14" s="49"/>
      <c r="S14" s="49"/>
      <c r="T14" s="49"/>
      <c r="U14" s="49"/>
      <c r="V14" s="49"/>
      <c r="W14" s="49"/>
      <c r="X14" s="49"/>
      <c r="Y14" s="34"/>
      <c r="Z14" s="35"/>
      <c r="AA14" s="64"/>
      <c r="AB14" s="65"/>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63"/>
      <c r="BZ14" s="63"/>
    </row>
    <row r="15" spans="2:78" ht="17" thickBot="1" x14ac:dyDescent="0.25">
      <c r="B15" s="66"/>
      <c r="C15" s="63"/>
      <c r="D15" s="63"/>
      <c r="E15" s="67"/>
      <c r="F15" s="67"/>
      <c r="G15" s="67"/>
      <c r="H15" s="67"/>
      <c r="I15" s="67"/>
      <c r="J15" s="67"/>
      <c r="K15" s="67"/>
      <c r="L15" s="67"/>
      <c r="M15" s="67"/>
      <c r="N15" s="67"/>
      <c r="O15" s="67"/>
      <c r="P15" s="67"/>
      <c r="Q15" s="67"/>
      <c r="R15" s="67"/>
      <c r="S15" s="67"/>
      <c r="T15" s="67"/>
      <c r="U15" s="67"/>
      <c r="V15" s="67"/>
      <c r="W15" s="67"/>
      <c r="X15" s="67"/>
      <c r="Y15" s="68"/>
      <c r="Z15" s="69"/>
      <c r="AA15" s="70"/>
      <c r="AB15" s="71"/>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3"/>
      <c r="BZ15" s="63"/>
    </row>
    <row r="16" spans="2:78" s="100" customFormat="1" ht="17" thickBot="1" x14ac:dyDescent="0.25">
      <c r="B16" s="72"/>
      <c r="C16" s="72"/>
      <c r="D16" s="73" t="s">
        <v>27</v>
      </c>
      <c r="E16" s="74"/>
      <c r="F16" s="74" t="s">
        <v>28</v>
      </c>
      <c r="G16" s="74"/>
      <c r="H16" s="74" t="s">
        <v>29</v>
      </c>
      <c r="I16" s="74"/>
      <c r="J16" s="74" t="s">
        <v>30</v>
      </c>
      <c r="K16" s="74"/>
      <c r="L16" s="74" t="s">
        <v>31</v>
      </c>
      <c r="M16" s="74"/>
      <c r="N16" s="74" t="s">
        <v>32</v>
      </c>
      <c r="O16" s="74"/>
      <c r="P16" s="74" t="s">
        <v>33</v>
      </c>
      <c r="Q16" s="74"/>
      <c r="R16" s="74" t="s">
        <v>34</v>
      </c>
      <c r="S16" s="75"/>
      <c r="T16" s="76" t="s">
        <v>35</v>
      </c>
      <c r="U16" s="77"/>
      <c r="V16" s="77" t="s">
        <v>36</v>
      </c>
      <c r="W16" s="77"/>
      <c r="X16" s="77" t="s">
        <v>37</v>
      </c>
      <c r="Y16" s="77"/>
      <c r="Z16" s="78">
        <v>2.4</v>
      </c>
      <c r="AA16" s="79"/>
      <c r="AB16" s="77">
        <v>2.5</v>
      </c>
      <c r="AC16" s="77"/>
      <c r="AD16" s="77">
        <v>2.6</v>
      </c>
      <c r="AE16" s="80"/>
      <c r="AF16" s="81" t="s">
        <v>38</v>
      </c>
      <c r="AG16" s="82"/>
      <c r="AH16" s="82" t="s">
        <v>39</v>
      </c>
      <c r="AI16" s="82"/>
      <c r="AJ16" s="82" t="s">
        <v>40</v>
      </c>
      <c r="AK16" s="83"/>
      <c r="AL16" s="81" t="s">
        <v>41</v>
      </c>
      <c r="AM16" s="84"/>
      <c r="AN16" s="85" t="s">
        <v>42</v>
      </c>
      <c r="AO16" s="86"/>
      <c r="AP16" s="86" t="s">
        <v>43</v>
      </c>
      <c r="AQ16" s="86"/>
      <c r="AR16" s="86" t="s">
        <v>44</v>
      </c>
      <c r="AS16" s="86"/>
      <c r="AT16" s="86" t="s">
        <v>45</v>
      </c>
      <c r="AU16" s="87"/>
      <c r="AV16" s="88" t="s">
        <v>46</v>
      </c>
      <c r="AW16" s="89"/>
      <c r="AX16" s="89" t="s">
        <v>47</v>
      </c>
      <c r="AY16" s="89"/>
      <c r="AZ16" s="89" t="s">
        <v>48</v>
      </c>
      <c r="BA16" s="89"/>
      <c r="BB16" s="89" t="s">
        <v>49</v>
      </c>
      <c r="BC16" s="90"/>
      <c r="BD16" s="91" t="s">
        <v>50</v>
      </c>
      <c r="BE16" s="92"/>
      <c r="BF16" s="92" t="s">
        <v>51</v>
      </c>
      <c r="BG16" s="92"/>
      <c r="BH16" s="92" t="s">
        <v>52</v>
      </c>
      <c r="BI16" s="92"/>
      <c r="BJ16" s="92" t="s">
        <v>53</v>
      </c>
      <c r="BK16" s="93"/>
      <c r="BL16" s="94" t="s">
        <v>54</v>
      </c>
      <c r="BM16" s="95"/>
      <c r="BN16" s="95" t="s">
        <v>55</v>
      </c>
      <c r="BO16" s="95"/>
      <c r="BP16" s="95" t="s">
        <v>56</v>
      </c>
      <c r="BQ16" s="95"/>
      <c r="BR16" s="95" t="s">
        <v>57</v>
      </c>
      <c r="BS16" s="96"/>
      <c r="BT16" s="97" t="s">
        <v>58</v>
      </c>
      <c r="BU16" s="98"/>
      <c r="BV16" s="98" t="s">
        <v>59</v>
      </c>
      <c r="BW16" s="98"/>
      <c r="BX16" s="98" t="s">
        <v>60</v>
      </c>
      <c r="BY16" s="99"/>
    </row>
    <row r="17" spans="2:80" s="100" customFormat="1" ht="192" customHeight="1" thickBot="1" x14ac:dyDescent="0.25">
      <c r="B17" s="101"/>
      <c r="C17" s="101"/>
      <c r="D17" s="102" t="s">
        <v>61</v>
      </c>
      <c r="E17" s="103"/>
      <c r="F17" s="103" t="s">
        <v>62</v>
      </c>
      <c r="G17" s="103"/>
      <c r="H17" s="104" t="s">
        <v>63</v>
      </c>
      <c r="I17" s="103"/>
      <c r="J17" s="103" t="s">
        <v>64</v>
      </c>
      <c r="K17" s="103"/>
      <c r="L17" s="103" t="s">
        <v>65</v>
      </c>
      <c r="M17" s="103"/>
      <c r="N17" s="103" t="s">
        <v>66</v>
      </c>
      <c r="O17" s="103"/>
      <c r="P17" s="103" t="s">
        <v>67</v>
      </c>
      <c r="Q17" s="103"/>
      <c r="R17" s="104" t="s">
        <v>68</v>
      </c>
      <c r="S17" s="105"/>
      <c r="T17" s="106" t="s">
        <v>69</v>
      </c>
      <c r="U17" s="107"/>
      <c r="V17" s="107" t="s">
        <v>70</v>
      </c>
      <c r="W17" s="107"/>
      <c r="X17" s="108" t="s">
        <v>71</v>
      </c>
      <c r="Y17" s="107"/>
      <c r="Z17" s="109" t="s">
        <v>72</v>
      </c>
      <c r="AA17" s="110"/>
      <c r="AB17" s="107" t="s">
        <v>73</v>
      </c>
      <c r="AC17" s="107"/>
      <c r="AD17" s="108" t="s">
        <v>74</v>
      </c>
      <c r="AE17" s="111"/>
      <c r="AF17" s="112" t="s">
        <v>75</v>
      </c>
      <c r="AG17" s="113"/>
      <c r="AH17" s="113" t="s">
        <v>76</v>
      </c>
      <c r="AI17" s="113"/>
      <c r="AJ17" s="113" t="s">
        <v>77</v>
      </c>
      <c r="AK17" s="114"/>
      <c r="AL17" s="112" t="s">
        <v>78</v>
      </c>
      <c r="AM17" s="115"/>
      <c r="AN17" s="116" t="s">
        <v>79</v>
      </c>
      <c r="AO17" s="117"/>
      <c r="AP17" s="117" t="s">
        <v>80</v>
      </c>
      <c r="AQ17" s="117"/>
      <c r="AR17" s="117" t="s">
        <v>81</v>
      </c>
      <c r="AS17" s="117"/>
      <c r="AT17" s="117" t="s">
        <v>82</v>
      </c>
      <c r="AU17" s="118"/>
      <c r="AV17" s="119" t="s">
        <v>83</v>
      </c>
      <c r="AW17" s="120"/>
      <c r="AX17" s="120" t="s">
        <v>84</v>
      </c>
      <c r="AY17" s="120"/>
      <c r="AZ17" s="120" t="s">
        <v>85</v>
      </c>
      <c r="BA17" s="120"/>
      <c r="BB17" s="120" t="s">
        <v>86</v>
      </c>
      <c r="BC17" s="121"/>
      <c r="BD17" s="122" t="s">
        <v>87</v>
      </c>
      <c r="BE17" s="123"/>
      <c r="BF17" s="123" t="s">
        <v>88</v>
      </c>
      <c r="BG17" s="123"/>
      <c r="BH17" s="123" t="s">
        <v>89</v>
      </c>
      <c r="BI17" s="123"/>
      <c r="BJ17" s="124" t="s">
        <v>90</v>
      </c>
      <c r="BK17" s="125"/>
      <c r="BL17" s="126" t="s">
        <v>91</v>
      </c>
      <c r="BM17" s="127"/>
      <c r="BN17" s="127" t="s">
        <v>92</v>
      </c>
      <c r="BO17" s="127"/>
      <c r="BP17" s="127" t="s">
        <v>93</v>
      </c>
      <c r="BQ17" s="127"/>
      <c r="BR17" s="127" t="s">
        <v>94</v>
      </c>
      <c r="BS17" s="128"/>
      <c r="BT17" s="129" t="s">
        <v>95</v>
      </c>
      <c r="BU17" s="130"/>
      <c r="BV17" s="130" t="s">
        <v>96</v>
      </c>
      <c r="BW17" s="130"/>
      <c r="BX17" s="131" t="s">
        <v>97</v>
      </c>
      <c r="BY17" s="132"/>
      <c r="CB17" s="133"/>
    </row>
    <row r="21" spans="2:80" x14ac:dyDescent="0.2">
      <c r="BW21" s="134"/>
    </row>
  </sheetData>
  <mergeCells count="340">
    <mergeCell ref="BV17:BW17"/>
    <mergeCell ref="BX17:BY17"/>
    <mergeCell ref="BJ17:BK17"/>
    <mergeCell ref="BL17:BM17"/>
    <mergeCell ref="BN17:BO17"/>
    <mergeCell ref="BP17:BQ17"/>
    <mergeCell ref="BR17:BS17"/>
    <mergeCell ref="BT17:BU17"/>
    <mergeCell ref="AX17:AY17"/>
    <mergeCell ref="AZ17:BA17"/>
    <mergeCell ref="BB17:BC17"/>
    <mergeCell ref="BD17:BE17"/>
    <mergeCell ref="BF17:BG17"/>
    <mergeCell ref="BH17:BI17"/>
    <mergeCell ref="AL17:AM17"/>
    <mergeCell ref="AN17:AO17"/>
    <mergeCell ref="AP17:AQ17"/>
    <mergeCell ref="AR17:AS17"/>
    <mergeCell ref="AT17:AU17"/>
    <mergeCell ref="AV17:AW17"/>
    <mergeCell ref="Z17:AA17"/>
    <mergeCell ref="AB17:AC17"/>
    <mergeCell ref="AD17:AE17"/>
    <mergeCell ref="AF17:AG17"/>
    <mergeCell ref="AH17:AI17"/>
    <mergeCell ref="AJ17:AK17"/>
    <mergeCell ref="N17:O17"/>
    <mergeCell ref="P17:Q17"/>
    <mergeCell ref="R17:S17"/>
    <mergeCell ref="T17:U17"/>
    <mergeCell ref="V17:W17"/>
    <mergeCell ref="X17:Y17"/>
    <mergeCell ref="BP16:BQ16"/>
    <mergeCell ref="BR16:BS16"/>
    <mergeCell ref="BT16:BU16"/>
    <mergeCell ref="BV16:BW16"/>
    <mergeCell ref="BX16:BY16"/>
    <mergeCell ref="D17:E17"/>
    <mergeCell ref="F17:G17"/>
    <mergeCell ref="H17:I17"/>
    <mergeCell ref="J17:K17"/>
    <mergeCell ref="L17:M17"/>
    <mergeCell ref="BD16:BE16"/>
    <mergeCell ref="BF16:BG16"/>
    <mergeCell ref="BH16:BI16"/>
    <mergeCell ref="BJ16:BK16"/>
    <mergeCell ref="BL16:BM16"/>
    <mergeCell ref="BN16:BO16"/>
    <mergeCell ref="AR16:AS16"/>
    <mergeCell ref="AT16:AU16"/>
    <mergeCell ref="AV16:AW16"/>
    <mergeCell ref="AX16:AY16"/>
    <mergeCell ref="AZ16:BA16"/>
    <mergeCell ref="BB16:BC16"/>
    <mergeCell ref="AF16:AG16"/>
    <mergeCell ref="AH16:AI16"/>
    <mergeCell ref="AJ16:AK16"/>
    <mergeCell ref="AL16:AM16"/>
    <mergeCell ref="AN16:AO16"/>
    <mergeCell ref="AP16:AQ16"/>
    <mergeCell ref="T16:U16"/>
    <mergeCell ref="V16:W16"/>
    <mergeCell ref="X16:Y16"/>
    <mergeCell ref="Z16:AA16"/>
    <mergeCell ref="AB16:AC16"/>
    <mergeCell ref="AD16:AE16"/>
    <mergeCell ref="BW14:BX15"/>
    <mergeCell ref="BY14:BZ15"/>
    <mergeCell ref="D16:E16"/>
    <mergeCell ref="F16:G16"/>
    <mergeCell ref="H16:I16"/>
    <mergeCell ref="J16:K16"/>
    <mergeCell ref="L16:M16"/>
    <mergeCell ref="N16:O16"/>
    <mergeCell ref="P16:Q16"/>
    <mergeCell ref="R16:S16"/>
    <mergeCell ref="BK14:BL15"/>
    <mergeCell ref="BM14:BN15"/>
    <mergeCell ref="BO14:BP15"/>
    <mergeCell ref="BQ14:BR15"/>
    <mergeCell ref="BS14:BT15"/>
    <mergeCell ref="BU14:BV15"/>
    <mergeCell ref="AY14:AZ15"/>
    <mergeCell ref="BA14:BB15"/>
    <mergeCell ref="BC14:BD15"/>
    <mergeCell ref="BE14:BF15"/>
    <mergeCell ref="BG14:BH15"/>
    <mergeCell ref="BI14:BJ15"/>
    <mergeCell ref="AM14:AN15"/>
    <mergeCell ref="AO14:AP15"/>
    <mergeCell ref="AQ14:AR15"/>
    <mergeCell ref="AS14:AT15"/>
    <mergeCell ref="AU14:AV15"/>
    <mergeCell ref="AW14:AX15"/>
    <mergeCell ref="Y14:Z15"/>
    <mergeCell ref="AC14:AD15"/>
    <mergeCell ref="AE14:AF15"/>
    <mergeCell ref="AG14:AH15"/>
    <mergeCell ref="AI14:AJ15"/>
    <mergeCell ref="AK14:AL15"/>
    <mergeCell ref="M14:N15"/>
    <mergeCell ref="O14:P15"/>
    <mergeCell ref="Q14:R15"/>
    <mergeCell ref="S14:T15"/>
    <mergeCell ref="U14:V15"/>
    <mergeCell ref="W14:X15"/>
    <mergeCell ref="B13:B14"/>
    <mergeCell ref="C14:D15"/>
    <mergeCell ref="E14:F15"/>
    <mergeCell ref="G14:H15"/>
    <mergeCell ref="I14:J15"/>
    <mergeCell ref="K14:L15"/>
    <mergeCell ref="BO12:BP13"/>
    <mergeCell ref="BQ12:BR13"/>
    <mergeCell ref="BS12:BT13"/>
    <mergeCell ref="BU12:BV13"/>
    <mergeCell ref="BW12:BX13"/>
    <mergeCell ref="BY12:BZ13"/>
    <mergeCell ref="BC12:BD13"/>
    <mergeCell ref="BE12:BF13"/>
    <mergeCell ref="BG12:BH13"/>
    <mergeCell ref="BI12:BJ13"/>
    <mergeCell ref="BK12:BL13"/>
    <mergeCell ref="BM12:BN13"/>
    <mergeCell ref="AQ12:AR13"/>
    <mergeCell ref="AS12:AT13"/>
    <mergeCell ref="AU12:AV13"/>
    <mergeCell ref="AW12:AX13"/>
    <mergeCell ref="AY12:AZ13"/>
    <mergeCell ref="BA12:BB13"/>
    <mergeCell ref="AE12:AF13"/>
    <mergeCell ref="AG12:AH13"/>
    <mergeCell ref="AI12:AJ13"/>
    <mergeCell ref="AK12:AL13"/>
    <mergeCell ref="AM12:AN13"/>
    <mergeCell ref="AO12:AP13"/>
    <mergeCell ref="Q12:R13"/>
    <mergeCell ref="S12:T13"/>
    <mergeCell ref="U12:V13"/>
    <mergeCell ref="W12:X13"/>
    <mergeCell ref="Y12:Z13"/>
    <mergeCell ref="AC12:AD13"/>
    <mergeCell ref="BW10:BX11"/>
    <mergeCell ref="BY10:BZ11"/>
    <mergeCell ref="B11:B12"/>
    <mergeCell ref="C12:D13"/>
    <mergeCell ref="E12:F13"/>
    <mergeCell ref="G12:H13"/>
    <mergeCell ref="I12:J13"/>
    <mergeCell ref="K12:L13"/>
    <mergeCell ref="M12:N13"/>
    <mergeCell ref="O12:P13"/>
    <mergeCell ref="BK10:BL11"/>
    <mergeCell ref="BM10:BN11"/>
    <mergeCell ref="BO10:BP11"/>
    <mergeCell ref="BQ10:BR11"/>
    <mergeCell ref="BS10:BT11"/>
    <mergeCell ref="BU10:BV11"/>
    <mergeCell ref="AY10:AZ11"/>
    <mergeCell ref="BA10:BB11"/>
    <mergeCell ref="BC10:BD11"/>
    <mergeCell ref="BE10:BF11"/>
    <mergeCell ref="BG10:BH11"/>
    <mergeCell ref="BI10:BJ11"/>
    <mergeCell ref="AM10:AN11"/>
    <mergeCell ref="AO10:AP11"/>
    <mergeCell ref="AQ10:AR11"/>
    <mergeCell ref="AS10:AT11"/>
    <mergeCell ref="AU10:AV11"/>
    <mergeCell ref="AW10:AX11"/>
    <mergeCell ref="Y10:Z11"/>
    <mergeCell ref="AC10:AD11"/>
    <mergeCell ref="AE10:AF11"/>
    <mergeCell ref="AG10:AH11"/>
    <mergeCell ref="AI10:AJ11"/>
    <mergeCell ref="AK10:AL11"/>
    <mergeCell ref="M10:N11"/>
    <mergeCell ref="O10:P11"/>
    <mergeCell ref="Q10:R11"/>
    <mergeCell ref="S10:T11"/>
    <mergeCell ref="U10:V11"/>
    <mergeCell ref="W10:X11"/>
    <mergeCell ref="B9:B10"/>
    <mergeCell ref="C10:D11"/>
    <mergeCell ref="E10:F11"/>
    <mergeCell ref="G10:H11"/>
    <mergeCell ref="I10:J11"/>
    <mergeCell ref="K10:L11"/>
    <mergeCell ref="BO8:BP9"/>
    <mergeCell ref="BQ8:BR9"/>
    <mergeCell ref="BS8:BT9"/>
    <mergeCell ref="BU8:BV9"/>
    <mergeCell ref="BW8:BX9"/>
    <mergeCell ref="BY8:BZ9"/>
    <mergeCell ref="BC8:BD9"/>
    <mergeCell ref="BE8:BF9"/>
    <mergeCell ref="BG8:BH9"/>
    <mergeCell ref="BI8:BJ9"/>
    <mergeCell ref="BK8:BL9"/>
    <mergeCell ref="BM8:BN9"/>
    <mergeCell ref="AQ8:AR9"/>
    <mergeCell ref="AS8:AT9"/>
    <mergeCell ref="AU8:AV9"/>
    <mergeCell ref="AW8:AX9"/>
    <mergeCell ref="AY8:AZ9"/>
    <mergeCell ref="BA8:BB9"/>
    <mergeCell ref="AE8:AF9"/>
    <mergeCell ref="AG8:AH9"/>
    <mergeCell ref="AI8:AJ9"/>
    <mergeCell ref="AK8:AL9"/>
    <mergeCell ref="AM8:AN9"/>
    <mergeCell ref="AO8:AP9"/>
    <mergeCell ref="Q8:R9"/>
    <mergeCell ref="S8:T9"/>
    <mergeCell ref="U8:V9"/>
    <mergeCell ref="W8:X9"/>
    <mergeCell ref="Y8:Z9"/>
    <mergeCell ref="AC8:AD9"/>
    <mergeCell ref="BW6:BX7"/>
    <mergeCell ref="BY6:BZ7"/>
    <mergeCell ref="B7:B8"/>
    <mergeCell ref="C8:D9"/>
    <mergeCell ref="E8:F9"/>
    <mergeCell ref="G8:H9"/>
    <mergeCell ref="I8:J9"/>
    <mergeCell ref="K8:L9"/>
    <mergeCell ref="M8:N9"/>
    <mergeCell ref="O8:P9"/>
    <mergeCell ref="BK6:BL7"/>
    <mergeCell ref="BM6:BN7"/>
    <mergeCell ref="BO6:BP7"/>
    <mergeCell ref="BQ6:BR7"/>
    <mergeCell ref="BS6:BT7"/>
    <mergeCell ref="BU6:BV7"/>
    <mergeCell ref="AY6:AZ7"/>
    <mergeCell ref="BA6:BB7"/>
    <mergeCell ref="BC6:BD7"/>
    <mergeCell ref="BE6:BF7"/>
    <mergeCell ref="BG6:BH7"/>
    <mergeCell ref="BI6:BJ7"/>
    <mergeCell ref="AM6:AN7"/>
    <mergeCell ref="AO6:AP7"/>
    <mergeCell ref="AQ6:AR7"/>
    <mergeCell ref="AS6:AT7"/>
    <mergeCell ref="AU6:AV7"/>
    <mergeCell ref="AW6:AX7"/>
    <mergeCell ref="Y6:Z7"/>
    <mergeCell ref="AC6:AD7"/>
    <mergeCell ref="AE6:AF7"/>
    <mergeCell ref="AG6:AH7"/>
    <mergeCell ref="AI6:AJ7"/>
    <mergeCell ref="AK6:AL7"/>
    <mergeCell ref="M6:N7"/>
    <mergeCell ref="O6:P7"/>
    <mergeCell ref="Q6:R7"/>
    <mergeCell ref="S6:T7"/>
    <mergeCell ref="U6:V7"/>
    <mergeCell ref="W6:X7"/>
    <mergeCell ref="B5:B6"/>
    <mergeCell ref="C6:D7"/>
    <mergeCell ref="E6:F7"/>
    <mergeCell ref="G6:H7"/>
    <mergeCell ref="I6:J7"/>
    <mergeCell ref="K6:L7"/>
    <mergeCell ref="BO4:BP5"/>
    <mergeCell ref="BQ4:BR5"/>
    <mergeCell ref="BS4:BT5"/>
    <mergeCell ref="BU4:BV5"/>
    <mergeCell ref="BW4:BX5"/>
    <mergeCell ref="BY4:BZ5"/>
    <mergeCell ref="BC4:BD5"/>
    <mergeCell ref="BE4:BF5"/>
    <mergeCell ref="BG4:BH5"/>
    <mergeCell ref="BI4:BJ5"/>
    <mergeCell ref="BK4:BL5"/>
    <mergeCell ref="BM4:BN5"/>
    <mergeCell ref="AQ4:AR5"/>
    <mergeCell ref="AS4:AT5"/>
    <mergeCell ref="AU4:AV5"/>
    <mergeCell ref="AW4:AX5"/>
    <mergeCell ref="AY4:AZ5"/>
    <mergeCell ref="BA4:BB5"/>
    <mergeCell ref="AE4:AF5"/>
    <mergeCell ref="AG4:AH5"/>
    <mergeCell ref="AI4:AJ5"/>
    <mergeCell ref="AK4:AL5"/>
    <mergeCell ref="AM4:AN5"/>
    <mergeCell ref="AO4:AP5"/>
    <mergeCell ref="Q4:R5"/>
    <mergeCell ref="S4:T5"/>
    <mergeCell ref="U4:V5"/>
    <mergeCell ref="W4:X5"/>
    <mergeCell ref="Y4:Z5"/>
    <mergeCell ref="AC4:AD5"/>
    <mergeCell ref="BW2:BX3"/>
    <mergeCell ref="BY2:BZ3"/>
    <mergeCell ref="B3:B4"/>
    <mergeCell ref="C4:D5"/>
    <mergeCell ref="E4:F5"/>
    <mergeCell ref="G4:H5"/>
    <mergeCell ref="I4:J5"/>
    <mergeCell ref="K4:L5"/>
    <mergeCell ref="M4:N5"/>
    <mergeCell ref="O4:P5"/>
    <mergeCell ref="BK2:BL3"/>
    <mergeCell ref="BM2:BN3"/>
    <mergeCell ref="BO2:BP3"/>
    <mergeCell ref="BQ2:BR3"/>
    <mergeCell ref="BS2:BT3"/>
    <mergeCell ref="BU2:BV3"/>
    <mergeCell ref="AY2:AZ3"/>
    <mergeCell ref="BA2:BB3"/>
    <mergeCell ref="BC2:BD3"/>
    <mergeCell ref="BE2:BF3"/>
    <mergeCell ref="BG2:BH3"/>
    <mergeCell ref="BI2:BJ3"/>
    <mergeCell ref="AM2:AN3"/>
    <mergeCell ref="AO2:AP3"/>
    <mergeCell ref="AQ2:AR3"/>
    <mergeCell ref="AS2:AT3"/>
    <mergeCell ref="AU2:AV3"/>
    <mergeCell ref="AW2:AX3"/>
    <mergeCell ref="AA2:AB3"/>
    <mergeCell ref="AC2:AD3"/>
    <mergeCell ref="AE2:AF3"/>
    <mergeCell ref="AG2:AH3"/>
    <mergeCell ref="AI2:AJ3"/>
    <mergeCell ref="AK2:AL3"/>
    <mergeCell ref="O2:P3"/>
    <mergeCell ref="Q2:R3"/>
    <mergeCell ref="S2:T3"/>
    <mergeCell ref="U2:V3"/>
    <mergeCell ref="W2:X3"/>
    <mergeCell ref="Y2:Z3"/>
    <mergeCell ref="C2:D3"/>
    <mergeCell ref="E2:F3"/>
    <mergeCell ref="G2:H3"/>
    <mergeCell ref="I2:J3"/>
    <mergeCell ref="K2:L3"/>
    <mergeCell ref="M2:N3"/>
  </mergeCells>
  <conditionalFormatting sqref="D16">
    <cfRule type="cellIs" dxfId="8" priority="7" operator="equal">
      <formula>2</formula>
    </cfRule>
    <cfRule type="cellIs" dxfId="7" priority="8" operator="equal">
      <formula>1</formula>
    </cfRule>
    <cfRule type="cellIs" dxfId="6" priority="9" operator="equal">
      <formula>0</formula>
    </cfRule>
  </conditionalFormatting>
  <conditionalFormatting sqref="F16 H16 J16 L16 N16 P16 R16 T16 V16 X16 AB16 AD16 AL16 AN16 AP16 AR16 AV16 AX16 AZ16 BB16 BD16 BF16 BH16 BJ16 BL16 BN16 BP16 BR16 BT16 BV16 BX16 AH16 AJ16">
    <cfRule type="cellIs" dxfId="5" priority="4" operator="equal">
      <formula>2</formula>
    </cfRule>
    <cfRule type="cellIs" dxfId="4" priority="5" operator="equal">
      <formula>1</formula>
    </cfRule>
    <cfRule type="cellIs" dxfId="3" priority="6" operator="equal">
      <formula>0</formula>
    </cfRule>
  </conditionalFormatting>
  <conditionalFormatting sqref="AF16">
    <cfRule type="cellIs" dxfId="2" priority="1" operator="equal">
      <formula>2</formula>
    </cfRule>
    <cfRule type="cellIs" dxfId="1" priority="2" operator="equal">
      <formula>1</formula>
    </cfRule>
    <cfRule type="cellIs" dxfId="0" priority="3" operator="equal">
      <formula>0</formula>
    </cfRule>
  </conditionalFormatting>
  <pageMargins left="0.25" right="0.25" top="0.75" bottom="0.75" header="0.3" footer="0.3"/>
  <pageSetup scale="84"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S34"/>
  <sheetViews>
    <sheetView showGridLines="0" zoomScaleNormal="70" zoomScalePageLayoutView="70" workbookViewId="0">
      <selection activeCell="G25" sqref="G25"/>
    </sheetView>
  </sheetViews>
  <sheetFormatPr baseColWidth="10" defaultColWidth="10.83203125" defaultRowHeight="16" x14ac:dyDescent="0.2"/>
  <cols>
    <col min="1" max="1" width="4.6640625" style="140" customWidth="1"/>
    <col min="2" max="2" width="18.83203125" style="185" customWidth="1"/>
    <col min="3" max="3" width="3.33203125" style="140" customWidth="1"/>
    <col min="4" max="4" width="18.83203125" style="140" customWidth="1"/>
    <col min="5" max="5" width="3" style="185" customWidth="1"/>
    <col min="6" max="6" width="18.83203125" style="185" customWidth="1"/>
    <col min="7" max="7" width="3.33203125" style="140" customWidth="1"/>
    <col min="8" max="8" width="18.83203125" style="140" customWidth="1"/>
    <col min="9" max="9" width="3.33203125" style="140" customWidth="1"/>
    <col min="10" max="10" width="18.83203125" style="140" customWidth="1"/>
    <col min="11" max="11" width="3" style="185" customWidth="1"/>
    <col min="12" max="12" width="18.83203125" style="185" customWidth="1"/>
    <col min="13" max="13" width="3.33203125" style="140" customWidth="1"/>
    <col min="14" max="14" width="18.83203125" style="140" customWidth="1"/>
    <col min="15" max="15" width="3.33203125" style="140" customWidth="1"/>
    <col min="16" max="16" width="18.83203125" style="140" customWidth="1"/>
    <col min="17" max="16384" width="10.83203125" style="140"/>
  </cols>
  <sheetData>
    <row r="2" spans="2:19" ht="26" customHeight="1" x14ac:dyDescent="0.2">
      <c r="B2" s="135"/>
      <c r="C2" s="136"/>
      <c r="D2" s="136"/>
      <c r="E2" s="135"/>
      <c r="F2" s="135"/>
      <c r="G2" s="136"/>
      <c r="H2" s="137" t="s">
        <v>98</v>
      </c>
      <c r="I2" s="137"/>
      <c r="J2" s="137"/>
      <c r="K2" s="138"/>
      <c r="L2" s="139"/>
      <c r="M2" s="139"/>
      <c r="N2" s="139"/>
      <c r="O2" s="139"/>
      <c r="P2" s="139"/>
      <c r="Q2" s="139"/>
      <c r="R2" s="139"/>
      <c r="S2" s="139"/>
    </row>
    <row r="3" spans="2:19" x14ac:dyDescent="0.2">
      <c r="B3" s="141"/>
      <c r="C3" s="142"/>
      <c r="D3" s="142"/>
      <c r="E3" s="141"/>
      <c r="F3" s="141"/>
      <c r="G3" s="142"/>
      <c r="H3" s="142"/>
      <c r="I3" s="142"/>
      <c r="J3" s="142"/>
      <c r="K3" s="141"/>
      <c r="L3" s="141"/>
      <c r="M3" s="142"/>
      <c r="N3" s="142"/>
      <c r="O3" s="142"/>
      <c r="P3" s="142"/>
    </row>
    <row r="4" spans="2:19" ht="32" x14ac:dyDescent="0.2">
      <c r="B4" s="143" t="s">
        <v>99</v>
      </c>
      <c r="C4" s="144"/>
      <c r="D4" s="145" t="s">
        <v>100</v>
      </c>
      <c r="E4" s="144"/>
      <c r="F4" s="146" t="s">
        <v>101</v>
      </c>
      <c r="G4" s="66"/>
      <c r="H4" s="147" t="s">
        <v>102</v>
      </c>
      <c r="I4" s="66"/>
      <c r="J4" s="148" t="s">
        <v>103</v>
      </c>
      <c r="K4" s="149"/>
      <c r="L4" s="150" t="s">
        <v>104</v>
      </c>
      <c r="M4" s="149"/>
      <c r="N4" s="151" t="s">
        <v>105</v>
      </c>
      <c r="O4" s="149"/>
      <c r="P4" s="152" t="s">
        <v>106</v>
      </c>
    </row>
    <row r="5" spans="2:19" ht="14.25" customHeight="1" x14ac:dyDescent="0.2">
      <c r="B5" s="153">
        <f>SUM(B8,B11,B14,B17,B20,B23,B26,B29)</f>
        <v>46</v>
      </c>
      <c r="C5" s="154"/>
      <c r="D5" s="155">
        <f>SUM(D8,D11,D14,D17,D20,D23)</f>
        <v>178</v>
      </c>
      <c r="E5" s="154"/>
      <c r="F5" s="156">
        <f>SUM(F8,F11,F14,F17,F20)</f>
        <v>185</v>
      </c>
      <c r="G5" s="154"/>
      <c r="H5" s="157">
        <f>SUM(H8,H11,H14)</f>
        <v>80</v>
      </c>
      <c r="I5" s="154"/>
      <c r="J5" s="158">
        <f>SUM(J8,J11,J14,J17)</f>
        <v>85</v>
      </c>
      <c r="K5" s="154"/>
      <c r="L5" s="159">
        <f>SUM(L8,L11,L14)</f>
        <v>50</v>
      </c>
      <c r="M5" s="154"/>
      <c r="N5" s="160">
        <f>SUM(N8,N11,N14,N17)</f>
        <v>60</v>
      </c>
      <c r="O5" s="154"/>
      <c r="P5" s="161">
        <f>SUM(P8,P11,P14,P17)</f>
        <v>46</v>
      </c>
    </row>
    <row r="6" spans="2:19" ht="11" customHeight="1" x14ac:dyDescent="0.2">
      <c r="B6" s="149"/>
      <c r="C6" s="144"/>
      <c r="D6" s="144"/>
      <c r="E6" s="144"/>
      <c r="F6" s="162"/>
      <c r="G6" s="66"/>
      <c r="H6" s="66"/>
      <c r="I6" s="66"/>
      <c r="J6" s="149"/>
      <c r="K6" s="149"/>
      <c r="L6" s="149"/>
      <c r="M6" s="149"/>
      <c r="N6" s="149"/>
      <c r="O6" s="149"/>
      <c r="P6" s="149"/>
      <c r="R6" s="163"/>
    </row>
    <row r="7" spans="2:19" ht="65" customHeight="1" x14ac:dyDescent="0.2">
      <c r="B7" s="164" t="s">
        <v>107</v>
      </c>
      <c r="C7" s="165"/>
      <c r="D7" s="166" t="s">
        <v>108</v>
      </c>
      <c r="E7" s="165"/>
      <c r="F7" s="167" t="s">
        <v>109</v>
      </c>
      <c r="G7" s="168"/>
      <c r="H7" s="169" t="s">
        <v>110</v>
      </c>
      <c r="I7" s="168"/>
      <c r="J7" s="170" t="s">
        <v>111</v>
      </c>
      <c r="K7" s="168"/>
      <c r="L7" s="171" t="s">
        <v>112</v>
      </c>
      <c r="M7" s="168"/>
      <c r="N7" s="172" t="s">
        <v>113</v>
      </c>
      <c r="O7" s="168"/>
      <c r="P7" s="173" t="s">
        <v>114</v>
      </c>
    </row>
    <row r="8" spans="2:19" ht="18" customHeight="1" x14ac:dyDescent="0.2">
      <c r="B8" s="174">
        <v>5</v>
      </c>
      <c r="C8" s="175"/>
      <c r="D8" s="176">
        <v>10</v>
      </c>
      <c r="E8" s="175"/>
      <c r="F8" s="177">
        <v>50</v>
      </c>
      <c r="G8" s="178"/>
      <c r="H8" s="179">
        <v>20</v>
      </c>
      <c r="I8" s="178"/>
      <c r="J8" s="180">
        <v>15</v>
      </c>
      <c r="K8" s="178"/>
      <c r="L8" s="181">
        <v>20</v>
      </c>
      <c r="M8" s="178"/>
      <c r="N8" s="182">
        <v>15</v>
      </c>
      <c r="O8" s="178"/>
      <c r="P8" s="183">
        <v>15</v>
      </c>
    </row>
    <row r="9" spans="2:19" ht="11" customHeight="1" x14ac:dyDescent="0.2">
      <c r="B9" s="184"/>
      <c r="C9" s="165"/>
      <c r="D9" s="165"/>
      <c r="E9" s="165"/>
      <c r="G9" s="168"/>
      <c r="H9" s="168"/>
      <c r="I9" s="168"/>
      <c r="J9" s="168"/>
      <c r="K9" s="168"/>
      <c r="L9" s="184"/>
      <c r="M9" s="168"/>
      <c r="N9" s="168"/>
      <c r="O9" s="168"/>
      <c r="P9" s="184"/>
    </row>
    <row r="10" spans="2:19" ht="65" customHeight="1" x14ac:dyDescent="0.2">
      <c r="B10" s="186" t="s">
        <v>115</v>
      </c>
      <c r="C10" s="187"/>
      <c r="D10" s="166" t="s">
        <v>116</v>
      </c>
      <c r="E10" s="187"/>
      <c r="F10" s="167" t="s">
        <v>117</v>
      </c>
      <c r="G10" s="168"/>
      <c r="H10" s="169" t="s">
        <v>118</v>
      </c>
      <c r="I10" s="168"/>
      <c r="J10" s="170" t="s">
        <v>119</v>
      </c>
      <c r="K10" s="168"/>
      <c r="L10" s="171" t="s">
        <v>120</v>
      </c>
      <c r="M10" s="168"/>
      <c r="N10" s="172" t="s">
        <v>121</v>
      </c>
      <c r="O10" s="188" t="s">
        <v>122</v>
      </c>
      <c r="P10" s="173" t="s">
        <v>123</v>
      </c>
    </row>
    <row r="11" spans="2:19" ht="18" customHeight="1" x14ac:dyDescent="0.2">
      <c r="B11" s="174">
        <v>5</v>
      </c>
      <c r="C11" s="175"/>
      <c r="D11" s="176">
        <v>50</v>
      </c>
      <c r="E11" s="175"/>
      <c r="F11" s="177">
        <v>50</v>
      </c>
      <c r="G11" s="178"/>
      <c r="H11" s="179">
        <v>40</v>
      </c>
      <c r="I11" s="178"/>
      <c r="J11" s="180">
        <v>10</v>
      </c>
      <c r="K11" s="178"/>
      <c r="L11" s="181">
        <v>10</v>
      </c>
      <c r="M11" s="178"/>
      <c r="N11" s="182">
        <v>15</v>
      </c>
      <c r="O11" s="178"/>
      <c r="P11" s="183">
        <v>15</v>
      </c>
    </row>
    <row r="12" spans="2:19" ht="11" customHeight="1" x14ac:dyDescent="0.2">
      <c r="B12" s="168"/>
      <c r="C12" s="187"/>
      <c r="D12" s="187"/>
      <c r="E12" s="187"/>
      <c r="F12" s="187"/>
      <c r="G12" s="168"/>
      <c r="H12" s="168"/>
      <c r="I12" s="168"/>
      <c r="J12" s="184"/>
      <c r="K12" s="184"/>
      <c r="L12" s="184"/>
      <c r="M12" s="168"/>
      <c r="N12" s="184"/>
      <c r="O12" s="184"/>
      <c r="P12" s="184"/>
    </row>
    <row r="13" spans="2:19" ht="65" customHeight="1" x14ac:dyDescent="0.2">
      <c r="B13" s="186" t="s">
        <v>124</v>
      </c>
      <c r="C13" s="187"/>
      <c r="D13" s="166" t="s">
        <v>125</v>
      </c>
      <c r="E13" s="187"/>
      <c r="F13" s="167" t="s">
        <v>126</v>
      </c>
      <c r="G13" s="168"/>
      <c r="H13" s="189" t="s">
        <v>127</v>
      </c>
      <c r="I13" s="168"/>
      <c r="J13" s="170" t="s">
        <v>128</v>
      </c>
      <c r="K13" s="168"/>
      <c r="L13" s="171" t="s">
        <v>129</v>
      </c>
      <c r="M13" s="168"/>
      <c r="N13" s="172" t="s">
        <v>130</v>
      </c>
      <c r="O13" s="168"/>
      <c r="P13" s="190" t="s">
        <v>131</v>
      </c>
    </row>
    <row r="14" spans="2:19" ht="18" customHeight="1" x14ac:dyDescent="0.2">
      <c r="B14" s="191">
        <v>10</v>
      </c>
      <c r="C14" s="192"/>
      <c r="D14" s="176">
        <v>8</v>
      </c>
      <c r="E14" s="192"/>
      <c r="F14" s="177">
        <v>30</v>
      </c>
      <c r="G14" s="178"/>
      <c r="H14" s="179">
        <v>20</v>
      </c>
      <c r="I14" s="178"/>
      <c r="J14" s="193">
        <v>40</v>
      </c>
      <c r="K14" s="178"/>
      <c r="L14" s="181">
        <v>20</v>
      </c>
      <c r="M14" s="178"/>
      <c r="N14" s="182">
        <v>15</v>
      </c>
      <c r="O14" s="178"/>
      <c r="P14" s="194">
        <v>10</v>
      </c>
    </row>
    <row r="15" spans="2:19" ht="11" customHeight="1" x14ac:dyDescent="0.2">
      <c r="B15" s="168"/>
      <c r="C15" s="187"/>
      <c r="D15" s="187"/>
      <c r="E15" s="187"/>
      <c r="F15" s="187"/>
      <c r="G15" s="168"/>
      <c r="H15" s="168"/>
      <c r="I15" s="168"/>
      <c r="J15" s="185"/>
      <c r="L15" s="184"/>
      <c r="M15" s="168"/>
      <c r="N15" s="168"/>
      <c r="O15" s="168"/>
      <c r="P15" s="187"/>
    </row>
    <row r="16" spans="2:19" ht="65" customHeight="1" x14ac:dyDescent="0.2">
      <c r="B16" s="186" t="s">
        <v>132</v>
      </c>
      <c r="C16" s="187"/>
      <c r="D16" s="166" t="s">
        <v>133</v>
      </c>
      <c r="E16" s="187"/>
      <c r="F16" s="167" t="s">
        <v>134</v>
      </c>
      <c r="G16" s="168"/>
      <c r="I16" s="168"/>
      <c r="J16" s="170" t="s">
        <v>135</v>
      </c>
      <c r="K16" s="168"/>
      <c r="M16" s="168"/>
      <c r="N16" s="172" t="s">
        <v>136</v>
      </c>
      <c r="O16" s="168"/>
      <c r="P16" s="190" t="s">
        <v>137</v>
      </c>
    </row>
    <row r="17" spans="2:16" ht="18" customHeight="1" x14ac:dyDescent="0.2">
      <c r="B17" s="191">
        <v>5</v>
      </c>
      <c r="C17" s="192"/>
      <c r="D17" s="176">
        <v>70</v>
      </c>
      <c r="E17" s="192"/>
      <c r="F17" s="177">
        <v>40</v>
      </c>
      <c r="G17" s="178"/>
      <c r="H17" s="195"/>
      <c r="I17" s="178"/>
      <c r="J17" s="180">
        <v>20</v>
      </c>
      <c r="K17" s="178"/>
      <c r="L17" s="196"/>
      <c r="M17" s="178"/>
      <c r="N17" s="197">
        <v>15</v>
      </c>
      <c r="O17" s="178"/>
      <c r="P17" s="194">
        <v>6</v>
      </c>
    </row>
    <row r="18" spans="2:16" ht="11" customHeight="1" x14ac:dyDescent="0.2">
      <c r="B18" s="168"/>
      <c r="C18" s="187"/>
      <c r="E18" s="168"/>
      <c r="F18" s="168"/>
      <c r="G18" s="187"/>
      <c r="H18" s="187"/>
      <c r="I18" s="187"/>
      <c r="J18" s="165"/>
      <c r="K18" s="184"/>
      <c r="L18" s="184"/>
      <c r="M18" s="187"/>
      <c r="N18" s="187"/>
      <c r="O18" s="187"/>
    </row>
    <row r="19" spans="2:16" ht="65" customHeight="1" x14ac:dyDescent="0.2">
      <c r="B19" s="186" t="s">
        <v>138</v>
      </c>
      <c r="C19" s="165"/>
      <c r="D19" s="166" t="s">
        <v>139</v>
      </c>
      <c r="E19" s="168"/>
      <c r="F19" s="198" t="s">
        <v>140</v>
      </c>
      <c r="G19" s="184"/>
      <c r="I19" s="184"/>
      <c r="K19" s="168"/>
      <c r="L19" s="168"/>
      <c r="M19" s="184"/>
      <c r="N19" s="168"/>
      <c r="O19" s="187"/>
    </row>
    <row r="20" spans="2:16" ht="18" customHeight="1" x14ac:dyDescent="0.2">
      <c r="B20" s="199">
        <v>8</v>
      </c>
      <c r="C20" s="165"/>
      <c r="D20" s="200">
        <v>30</v>
      </c>
      <c r="E20" s="168"/>
      <c r="F20" s="201">
        <v>15</v>
      </c>
      <c r="G20" s="184"/>
      <c r="I20" s="184"/>
      <c r="K20" s="168"/>
      <c r="L20" s="168"/>
      <c r="M20" s="184"/>
      <c r="N20" s="168"/>
      <c r="O20" s="187"/>
    </row>
    <row r="21" spans="2:16" ht="11" customHeight="1" x14ac:dyDescent="0.2">
      <c r="B21" s="184"/>
      <c r="C21" s="165"/>
      <c r="D21" s="187"/>
      <c r="E21" s="184"/>
      <c r="G21" s="184"/>
      <c r="H21" s="202"/>
      <c r="I21" s="184"/>
      <c r="K21" s="184"/>
      <c r="L21" s="184"/>
      <c r="M21" s="184"/>
      <c r="N21" s="168"/>
      <c r="O21" s="187"/>
      <c r="P21" s="184"/>
    </row>
    <row r="22" spans="2:16" ht="65" customHeight="1" x14ac:dyDescent="0.2">
      <c r="B22" s="186" t="s">
        <v>141</v>
      </c>
      <c r="C22" s="165"/>
      <c r="D22" s="166" t="s">
        <v>142</v>
      </c>
      <c r="E22" s="168"/>
      <c r="G22" s="184"/>
      <c r="H22" s="203"/>
      <c r="I22" s="184"/>
      <c r="K22" s="168"/>
      <c r="L22" s="168"/>
      <c r="M22" s="184"/>
      <c r="N22" s="168"/>
      <c r="O22" s="187"/>
      <c r="P22" s="184"/>
    </row>
    <row r="23" spans="2:16" ht="18" customHeight="1" x14ac:dyDescent="0.2">
      <c r="B23" s="199">
        <v>2</v>
      </c>
      <c r="C23" s="165"/>
      <c r="D23" s="200">
        <v>10</v>
      </c>
      <c r="E23" s="168"/>
      <c r="G23" s="184"/>
      <c r="H23" s="204"/>
      <c r="I23" s="184"/>
      <c r="K23" s="168"/>
      <c r="L23" s="168"/>
      <c r="M23" s="184"/>
      <c r="N23" s="168"/>
      <c r="O23" s="187"/>
      <c r="P23" s="184"/>
    </row>
    <row r="24" spans="2:16" ht="11" customHeight="1" x14ac:dyDescent="0.2">
      <c r="B24" s="184"/>
      <c r="C24" s="165"/>
      <c r="E24" s="184"/>
      <c r="G24" s="184"/>
      <c r="H24" s="203"/>
      <c r="I24" s="184"/>
      <c r="K24" s="184"/>
      <c r="L24" s="184"/>
      <c r="M24" s="184"/>
      <c r="N24" s="168"/>
      <c r="O24" s="187"/>
      <c r="P24" s="184"/>
    </row>
    <row r="25" spans="2:16" ht="65" customHeight="1" x14ac:dyDescent="0.2">
      <c r="B25" s="186" t="s">
        <v>143</v>
      </c>
      <c r="C25" s="187"/>
      <c r="E25" s="168"/>
      <c r="G25" s="184"/>
      <c r="H25" s="203"/>
      <c r="I25" s="184"/>
      <c r="K25" s="168"/>
      <c r="L25" s="168"/>
      <c r="M25" s="184"/>
      <c r="N25" s="168"/>
      <c r="O25" s="184"/>
      <c r="P25" s="184"/>
    </row>
    <row r="26" spans="2:16" ht="18" customHeight="1" x14ac:dyDescent="0.2">
      <c r="B26" s="199">
        <v>1</v>
      </c>
      <c r="C26" s="187"/>
      <c r="E26" s="168"/>
      <c r="G26" s="184"/>
      <c r="H26" s="204"/>
      <c r="I26" s="184"/>
      <c r="K26" s="168"/>
      <c r="L26" s="168"/>
      <c r="M26" s="184"/>
      <c r="N26" s="168"/>
      <c r="O26" s="184"/>
      <c r="P26" s="184"/>
    </row>
    <row r="27" spans="2:16" ht="11" customHeight="1" x14ac:dyDescent="0.2">
      <c r="B27" s="205"/>
      <c r="C27" s="187"/>
      <c r="G27" s="184"/>
      <c r="H27" s="203"/>
      <c r="I27" s="184"/>
      <c r="K27" s="184"/>
      <c r="L27" s="184"/>
      <c r="M27" s="184"/>
      <c r="N27" s="184"/>
      <c r="O27" s="184"/>
      <c r="P27" s="184"/>
    </row>
    <row r="28" spans="2:16" ht="65" customHeight="1" x14ac:dyDescent="0.2">
      <c r="B28" s="186" t="s">
        <v>144</v>
      </c>
      <c r="C28" s="187"/>
      <c r="G28" s="184"/>
      <c r="H28" s="203"/>
      <c r="I28" s="184"/>
      <c r="K28" s="168"/>
      <c r="L28" s="168"/>
      <c r="M28" s="184"/>
      <c r="O28" s="184"/>
      <c r="P28" s="184"/>
    </row>
    <row r="29" spans="2:16" ht="18" customHeight="1" x14ac:dyDescent="0.2">
      <c r="B29" s="199">
        <v>10</v>
      </c>
      <c r="C29" s="187"/>
      <c r="G29" s="184"/>
      <c r="H29" s="204"/>
      <c r="I29" s="184"/>
      <c r="K29" s="168"/>
      <c r="L29" s="168"/>
      <c r="M29" s="184"/>
      <c r="O29" s="184"/>
      <c r="P29" s="184"/>
    </row>
    <row r="30" spans="2:16" x14ac:dyDescent="0.2">
      <c r="H30" s="203"/>
    </row>
    <row r="31" spans="2:16" x14ac:dyDescent="0.2">
      <c r="H31" s="203"/>
    </row>
    <row r="32" spans="2:16" x14ac:dyDescent="0.2">
      <c r="H32" s="204"/>
    </row>
    <row r="33" spans="8:8" x14ac:dyDescent="0.2">
      <c r="H33" s="206"/>
    </row>
    <row r="34" spans="8:8" x14ac:dyDescent="0.2">
      <c r="H34" s="206"/>
    </row>
  </sheetData>
  <sheetProtection formatCells="0" formatColumns="0" formatRows="0" insertColumns="0" insertRows="0" insertHyperlinks="0" deleteColumns="0" deleteRows="0" sort="0" autoFilter="0" pivotTables="0"/>
  <mergeCells count="2">
    <mergeCell ref="H2:J2"/>
    <mergeCell ref="L2:S2"/>
  </mergeCells>
  <pageMargins left="0.25" right="0.25" top="0.75" bottom="0.75" header="0.3" footer="0.3"/>
  <pageSetup scale="5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showGridLines="0" tabSelected="1" workbookViewId="0">
      <selection activeCell="F17" sqref="F17"/>
    </sheetView>
  </sheetViews>
  <sheetFormatPr baseColWidth="10" defaultColWidth="9.1640625" defaultRowHeight="15" x14ac:dyDescent="0.2"/>
  <cols>
    <col min="1" max="1" width="4.6640625" style="209" customWidth="1"/>
    <col min="2" max="2" width="27.33203125" style="209" customWidth="1"/>
    <col min="3" max="3" width="75" style="212" customWidth="1"/>
    <col min="4" max="16384" width="9.1640625" style="209"/>
  </cols>
  <sheetData>
    <row r="2" spans="2:3" ht="16" x14ac:dyDescent="0.2">
      <c r="B2" s="207" t="s">
        <v>145</v>
      </c>
      <c r="C2" s="208" t="s">
        <v>146</v>
      </c>
    </row>
    <row r="3" spans="2:3" ht="32" x14ac:dyDescent="0.2">
      <c r="B3" s="210" t="s">
        <v>147</v>
      </c>
      <c r="C3" s="211" t="s">
        <v>148</v>
      </c>
    </row>
    <row r="4" spans="2:3" ht="48" x14ac:dyDescent="0.2">
      <c r="B4" s="210" t="s">
        <v>149</v>
      </c>
      <c r="C4" s="211" t="s">
        <v>150</v>
      </c>
    </row>
    <row r="5" spans="2:3" ht="32" x14ac:dyDescent="0.2">
      <c r="B5" s="210" t="s">
        <v>101</v>
      </c>
      <c r="C5" s="211" t="s">
        <v>151</v>
      </c>
    </row>
    <row r="6" spans="2:3" ht="32" x14ac:dyDescent="0.2">
      <c r="B6" s="210" t="s">
        <v>152</v>
      </c>
      <c r="C6" s="211" t="s">
        <v>153</v>
      </c>
    </row>
    <row r="7" spans="2:3" ht="32" x14ac:dyDescent="0.2">
      <c r="B7" s="210" t="s">
        <v>154</v>
      </c>
      <c r="C7" s="211" t="s">
        <v>155</v>
      </c>
    </row>
    <row r="8" spans="2:3" ht="48" x14ac:dyDescent="0.2">
      <c r="B8" s="210" t="s">
        <v>156</v>
      </c>
      <c r="C8" s="211" t="s">
        <v>157</v>
      </c>
    </row>
    <row r="9" spans="2:3" ht="32" x14ac:dyDescent="0.2">
      <c r="B9" s="210" t="s">
        <v>158</v>
      </c>
      <c r="C9" s="211" t="s">
        <v>159</v>
      </c>
    </row>
    <row r="10" spans="2:3" ht="32" x14ac:dyDescent="0.2">
      <c r="B10" s="210" t="s">
        <v>106</v>
      </c>
      <c r="C10" s="211" t="s">
        <v>160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valor_ganado</vt:lpstr>
      <vt:lpstr>matriz_responsabilidades</vt:lpstr>
      <vt:lpstr>EDT_v4.4</vt:lpstr>
      <vt:lpstr>criterios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Zúñiga</dc:creator>
  <cp:lastModifiedBy>Pablo Zúñiga</cp:lastModifiedBy>
  <dcterms:created xsi:type="dcterms:W3CDTF">2018-10-01T17:25:11Z</dcterms:created>
  <dcterms:modified xsi:type="dcterms:W3CDTF">2018-10-01T17:28:43Z</dcterms:modified>
</cp:coreProperties>
</file>