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<sst xmlns="http://schemas.openxmlformats.org/spreadsheetml/2006/main" count="229" uniqueCount="68">
  <si>
    <t>Canal 1</t>
  </si>
  <si>
    <t>Canal de Entrada</t>
  </si>
  <si>
    <t>Canal de Salida</t>
  </si>
  <si>
    <t>log2(1/P(Ai))</t>
  </si>
  <si>
    <t>log2(1/P(Bi))</t>
  </si>
  <si>
    <t>Incognitas</t>
  </si>
  <si>
    <t>Simbolo</t>
  </si>
  <si>
    <t>P(i)</t>
  </si>
  <si>
    <t>a</t>
  </si>
  <si>
    <t>S1</t>
  </si>
  <si>
    <t>B1</t>
  </si>
  <si>
    <t>b</t>
  </si>
  <si>
    <t>S2</t>
  </si>
  <si>
    <t>B2</t>
  </si>
  <si>
    <t>S3</t>
  </si>
  <si>
    <t>B3</t>
  </si>
  <si>
    <t>S4</t>
  </si>
  <si>
    <t>S5</t>
  </si>
  <si>
    <t>Matriz del canal</t>
  </si>
  <si>
    <t>P(a/bj)</t>
  </si>
  <si>
    <t>log2(1/(ai|B1))</t>
  </si>
  <si>
    <t>log2(1/bi|S1)</t>
  </si>
  <si>
    <t>log2(1/(ai|B2))</t>
  </si>
  <si>
    <t>log2(1/bi|S2)</t>
  </si>
  <si>
    <t>log2(1/(ai|B3))</t>
  </si>
  <si>
    <t>log2(1/bi|S3)</t>
  </si>
  <si>
    <t>log2(1/bi|S4)</t>
  </si>
  <si>
    <t>log2(1/bi|S5)</t>
  </si>
  <si>
    <t>Entropias a posteriori</t>
  </si>
  <si>
    <t>Equivocacion</t>
  </si>
  <si>
    <t>H(A/B1)</t>
  </si>
  <si>
    <t>H(B/S1)</t>
  </si>
  <si>
    <t>H(A/B)</t>
  </si>
  <si>
    <t>H(A/B2)</t>
  </si>
  <si>
    <t>H(B/S2)</t>
  </si>
  <si>
    <t>H(B/A)</t>
  </si>
  <si>
    <t>H(A/B3)</t>
  </si>
  <si>
    <t>H(B/S3)</t>
  </si>
  <si>
    <t>H(B/S4)</t>
  </si>
  <si>
    <t>Informacion Mutua</t>
  </si>
  <si>
    <t>Entropia a priori</t>
  </si>
  <si>
    <t>H(B/S5)</t>
  </si>
  <si>
    <t>H(A)-H(A/B)</t>
  </si>
  <si>
    <t>H(A)</t>
  </si>
  <si>
    <t>H(B)-H(B/A)</t>
  </si>
  <si>
    <t>H(B)</t>
  </si>
  <si>
    <t>Canal 2</t>
  </si>
  <si>
    <t>c</t>
  </si>
  <si>
    <t>B4</t>
  </si>
  <si>
    <t>log2(1/(bi|S1))</t>
  </si>
  <si>
    <t>log2(1/(bi|S2))</t>
  </si>
  <si>
    <t>log2(1/(bi|S3))</t>
  </si>
  <si>
    <t>log2(1/(ai|B4))</t>
  </si>
  <si>
    <t>log2(1/(bi|S4))</t>
  </si>
  <si>
    <t>H(A/B4)</t>
  </si>
  <si>
    <t>Canal 3</t>
  </si>
  <si>
    <t>S6</t>
  </si>
  <si>
    <t>log2(1/(ai/B1))</t>
  </si>
  <si>
    <t>log2(1/(ai/B2))</t>
  </si>
  <si>
    <t>log2(1/(ai/B3))</t>
  </si>
  <si>
    <t>log2(1/(ai/B4))</t>
  </si>
  <si>
    <t>log2(1/(bi/S1))</t>
  </si>
  <si>
    <t>log2(1/(bi/S2))</t>
  </si>
  <si>
    <t>log2(1/(bi/S3))</t>
  </si>
  <si>
    <t>log2(1/(bi/S4))</t>
  </si>
  <si>
    <t>log2(1/(bi/S5))</t>
  </si>
  <si>
    <t>log2(1/(bi/S6))</t>
  </si>
  <si>
    <t>H(B/S6)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</si>
</sst>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3" fontId="1" numFmtId="0" xfId="0" applyAlignment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1" fillId="3" fontId="1" numFmtId="0" xfId="0" applyAlignment="1" applyBorder="1" applyFont="1">
      <alignment horizontal="center"/>
    </xf>
    <xf borderId="0" fillId="4" fontId="1" numFmtId="0" xfId="0" applyAlignment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4" max="4" width="14.75"/>
  </cols>
  <sheetData>
    <row r="1">
      <c r="A1" s="1" t="s">
        <v>0</v>
      </c>
    </row>
    <row r="3">
      <c r="A3" s="2" t="s">
        <v>1</v>
      </c>
      <c r="D3" s="3" t="s">
        <v>2</v>
      </c>
      <c r="G3" s="4" t="s">
        <v>3</v>
      </c>
      <c r="I3" s="5" t="s">
        <v>4</v>
      </c>
      <c r="K3" s="3" t="s">
        <v>5</v>
      </c>
    </row>
    <row r="4">
      <c r="A4" s="6" t="s">
        <v>6</v>
      </c>
      <c r="B4" s="6" t="s">
        <v>7</v>
      </c>
      <c r="D4" s="7" t="s">
        <v>6</v>
      </c>
      <c r="E4" s="7" t="s">
        <v>7</v>
      </c>
      <c r="G4" s="8">
        <f t="shared" ref="G4:G8" si="1">LOG((1/B5),2)</f>
        <v>2.321928095</v>
      </c>
      <c r="I4" s="8">
        <f t="shared" ref="I4:I6" si="2">LOG(1/E5,2)</f>
        <v>1.816037165</v>
      </c>
      <c r="K4" s="7" t="s">
        <v>8</v>
      </c>
      <c r="L4" s="9">
        <f>0.03*8</f>
        <v>0.24</v>
      </c>
    </row>
    <row r="5">
      <c r="A5" s="6" t="s">
        <v>9</v>
      </c>
      <c r="B5" s="6">
        <v>0.2</v>
      </c>
      <c r="D5" s="7" t="s">
        <v>10</v>
      </c>
      <c r="E5" s="9">
        <f>SUMPRODUCT(B13:B17,B5:B9)</f>
        <v>0.284</v>
      </c>
      <c r="G5" s="8">
        <f t="shared" si="1"/>
        <v>3.321928095</v>
      </c>
      <c r="I5" s="8">
        <f t="shared" si="2"/>
        <v>1.680382066</v>
      </c>
      <c r="K5" s="7" t="s">
        <v>11</v>
      </c>
      <c r="L5" s="7">
        <f>0.04*8</f>
        <v>0.32</v>
      </c>
    </row>
    <row r="6">
      <c r="A6" s="6" t="s">
        <v>12</v>
      </c>
      <c r="B6" s="6">
        <v>0.1</v>
      </c>
      <c r="D6" s="7" t="s">
        <v>13</v>
      </c>
      <c r="E6" s="9">
        <f>SUMPRODUCT(C13:C17,B5:B9)</f>
        <v>0.312</v>
      </c>
      <c r="G6" s="8">
        <f t="shared" si="1"/>
        <v>1.736965594</v>
      </c>
      <c r="I6" s="8">
        <f t="shared" si="2"/>
        <v>1.307572802</v>
      </c>
    </row>
    <row r="7">
      <c r="A7" s="6" t="s">
        <v>14</v>
      </c>
      <c r="B7" s="6">
        <v>0.3</v>
      </c>
      <c r="D7" s="7" t="s">
        <v>15</v>
      </c>
      <c r="E7" s="9">
        <f>SUMPRODUCT(D13:D17,B5:B9)</f>
        <v>0.404</v>
      </c>
      <c r="G7" s="8">
        <f t="shared" si="1"/>
        <v>1.736965594</v>
      </c>
    </row>
    <row r="8">
      <c r="A8" s="6" t="s">
        <v>16</v>
      </c>
      <c r="B8" s="6">
        <v>0.3</v>
      </c>
      <c r="G8" s="8">
        <f t="shared" si="1"/>
        <v>3.321928095</v>
      </c>
    </row>
    <row r="9">
      <c r="A9" s="6" t="s">
        <v>17</v>
      </c>
      <c r="B9" s="6">
        <v>0.1</v>
      </c>
    </row>
    <row r="11">
      <c r="A11" s="2" t="s">
        <v>18</v>
      </c>
      <c r="F11" s="1" t="s">
        <v>19</v>
      </c>
    </row>
    <row r="12">
      <c r="A12" s="10"/>
      <c r="B12" s="6" t="s">
        <v>10</v>
      </c>
      <c r="C12" s="6" t="s">
        <v>13</v>
      </c>
      <c r="D12" s="6" t="s">
        <v>15</v>
      </c>
      <c r="F12" s="8"/>
      <c r="G12" s="5" t="s">
        <v>9</v>
      </c>
      <c r="H12" s="5" t="s">
        <v>12</v>
      </c>
      <c r="I12" s="5" t="s">
        <v>14</v>
      </c>
      <c r="J12" s="5" t="s">
        <v>16</v>
      </c>
      <c r="K12" s="5" t="s">
        <v>17</v>
      </c>
      <c r="M12" s="8"/>
      <c r="N12" s="4" t="s">
        <v>9</v>
      </c>
      <c r="O12" s="4" t="s">
        <v>12</v>
      </c>
      <c r="P12" s="4" t="s">
        <v>14</v>
      </c>
      <c r="Q12" s="4" t="s">
        <v>16</v>
      </c>
      <c r="R12" s="4" t="s">
        <v>17</v>
      </c>
      <c r="T12" s="8"/>
      <c r="U12" s="5" t="s">
        <v>10</v>
      </c>
      <c r="V12" s="5" t="s">
        <v>13</v>
      </c>
      <c r="W12" s="5" t="s">
        <v>15</v>
      </c>
    </row>
    <row r="13">
      <c r="A13" s="6" t="s">
        <v>9</v>
      </c>
      <c r="B13" s="6">
        <v>0.3</v>
      </c>
      <c r="C13" s="10">
        <f>L4</f>
        <v>0.24</v>
      </c>
      <c r="D13" s="10">
        <f t="shared" ref="D13:D17" si="5">1-B13-C13</f>
        <v>0.46</v>
      </c>
      <c r="F13" s="5" t="s">
        <v>10</v>
      </c>
      <c r="G13" s="8">
        <f>(B13*B5)/E5</f>
        <v>0.2112676056</v>
      </c>
      <c r="H13" s="8">
        <f>(B14*B6)/E5</f>
        <v>0.1126760563</v>
      </c>
      <c r="I13" s="8">
        <f>(B15*B7)/E5</f>
        <v>0.3169014085</v>
      </c>
      <c r="J13" s="8">
        <f>(B16*B8)/E5</f>
        <v>0.2535211268</v>
      </c>
      <c r="K13" s="8">
        <f>(B17*B9)/E5</f>
        <v>0.1056338028</v>
      </c>
      <c r="M13" s="5" t="s">
        <v>20</v>
      </c>
      <c r="N13" s="8">
        <f t="shared" ref="N13:R13" si="3">LOG((1/G13),2)</f>
        <v>2.242856524</v>
      </c>
      <c r="O13" s="8">
        <f t="shared" si="3"/>
        <v>3.14974712</v>
      </c>
      <c r="P13" s="8">
        <f t="shared" si="3"/>
        <v>1.657894023</v>
      </c>
      <c r="Q13" s="8">
        <f t="shared" si="3"/>
        <v>1.979822118</v>
      </c>
      <c r="R13" s="8">
        <f t="shared" si="3"/>
        <v>3.242856524</v>
      </c>
      <c r="T13" s="5" t="s">
        <v>21</v>
      </c>
      <c r="U13" s="8">
        <f t="shared" ref="U13:W13" si="4">LOG(1/B13,2)</f>
        <v>1.736965594</v>
      </c>
      <c r="V13" s="8">
        <f t="shared" si="4"/>
        <v>2.058893689</v>
      </c>
      <c r="W13" s="8">
        <f t="shared" si="4"/>
        <v>1.120294234</v>
      </c>
    </row>
    <row r="14">
      <c r="A14" s="6" t="s">
        <v>12</v>
      </c>
      <c r="B14" s="10">
        <f>L5</f>
        <v>0.32</v>
      </c>
      <c r="C14" s="6">
        <v>0.4</v>
      </c>
      <c r="D14" s="10">
        <f t="shared" si="5"/>
        <v>0.28</v>
      </c>
      <c r="F14" s="5" t="s">
        <v>13</v>
      </c>
      <c r="G14" s="8">
        <f>(C13*B5)/E6</f>
        <v>0.1538461538</v>
      </c>
      <c r="H14" s="8">
        <f>(C14*B6)/E6</f>
        <v>0.1282051282</v>
      </c>
      <c r="I14" s="8">
        <f>(C15*B7)/E6</f>
        <v>0.2307692308</v>
      </c>
      <c r="J14" s="8">
        <f>(C16*B8)/E6</f>
        <v>0.3846153846</v>
      </c>
      <c r="K14" s="8">
        <f>(C17*B9)/E6</f>
        <v>0.1025641026</v>
      </c>
      <c r="M14" s="5" t="s">
        <v>22</v>
      </c>
      <c r="N14" s="8">
        <f t="shared" ref="N14:R14" si="6">LOG((1/G14),2)</f>
        <v>2.700439718</v>
      </c>
      <c r="O14" s="8">
        <f t="shared" si="6"/>
        <v>2.963474124</v>
      </c>
      <c r="P14" s="8">
        <f t="shared" si="6"/>
        <v>2.115477217</v>
      </c>
      <c r="Q14" s="8">
        <f t="shared" si="6"/>
        <v>1.378511623</v>
      </c>
      <c r="R14" s="8">
        <f t="shared" si="6"/>
        <v>3.285402219</v>
      </c>
      <c r="T14" s="5" t="s">
        <v>23</v>
      </c>
      <c r="U14" s="8">
        <f t="shared" ref="U14:W14" si="7">LOG(1/B14,2)</f>
        <v>1.64385619</v>
      </c>
      <c r="V14" s="8">
        <f t="shared" si="7"/>
        <v>1.321928095</v>
      </c>
      <c r="W14" s="8">
        <f t="shared" si="7"/>
        <v>1.836501268</v>
      </c>
    </row>
    <row r="15">
      <c r="A15" s="6" t="s">
        <v>14</v>
      </c>
      <c r="B15" s="6">
        <v>0.3</v>
      </c>
      <c r="C15" s="10">
        <f>L4</f>
        <v>0.24</v>
      </c>
      <c r="D15" s="10">
        <f t="shared" si="5"/>
        <v>0.46</v>
      </c>
      <c r="F15" s="5" t="s">
        <v>15</v>
      </c>
      <c r="G15" s="8">
        <f>(D13*B5)/E7</f>
        <v>0.2277227723</v>
      </c>
      <c r="H15" s="8">
        <f>(D14*B6)/E7</f>
        <v>0.06930693069</v>
      </c>
      <c r="I15" s="8">
        <f>(D15*B7)/E7</f>
        <v>0.3415841584</v>
      </c>
      <c r="J15" s="8">
        <f>(D16*B8)/E7</f>
        <v>0.2673267327</v>
      </c>
      <c r="K15" s="8">
        <f>(D17*B9)/E7</f>
        <v>0.09405940594</v>
      </c>
      <c r="M15" s="5" t="s">
        <v>24</v>
      </c>
      <c r="N15" s="8">
        <f t="shared" ref="N15:R15" si="8">LOG((1/G15),2)</f>
        <v>2.134649527</v>
      </c>
      <c r="O15" s="8">
        <f t="shared" si="8"/>
        <v>3.850856561</v>
      </c>
      <c r="P15" s="8">
        <f t="shared" si="8"/>
        <v>1.549687026</v>
      </c>
      <c r="Q15" s="8">
        <f t="shared" si="8"/>
        <v>1.903323981</v>
      </c>
      <c r="R15" s="8">
        <f t="shared" si="8"/>
        <v>3.410283969</v>
      </c>
      <c r="T15" s="5" t="s">
        <v>25</v>
      </c>
      <c r="U15" s="8">
        <f t="shared" ref="U15:W15" si="9">LOG(1/B15,2)</f>
        <v>1.736965594</v>
      </c>
      <c r="V15" s="8">
        <f t="shared" si="9"/>
        <v>2.058893689</v>
      </c>
      <c r="W15" s="8">
        <f t="shared" si="9"/>
        <v>1.120294234</v>
      </c>
    </row>
    <row r="16">
      <c r="A16" s="6" t="s">
        <v>16</v>
      </c>
      <c r="B16" s="10">
        <f>L4</f>
        <v>0.24</v>
      </c>
      <c r="C16" s="6">
        <v>0.4</v>
      </c>
      <c r="D16" s="10">
        <f t="shared" si="5"/>
        <v>0.36</v>
      </c>
      <c r="T16" s="5" t="s">
        <v>26</v>
      </c>
      <c r="U16" s="8">
        <f t="shared" ref="U16:W16" si="10">LOG(1/B16,2)</f>
        <v>2.058893689</v>
      </c>
      <c r="V16" s="8">
        <f t="shared" si="10"/>
        <v>1.321928095</v>
      </c>
      <c r="W16" s="8">
        <f t="shared" si="10"/>
        <v>1.473931188</v>
      </c>
    </row>
    <row r="17">
      <c r="A17" s="6" t="s">
        <v>17</v>
      </c>
      <c r="B17" s="6">
        <v>0.3</v>
      </c>
      <c r="C17" s="10">
        <f>L5</f>
        <v>0.32</v>
      </c>
      <c r="D17" s="10">
        <f t="shared" si="5"/>
        <v>0.38</v>
      </c>
      <c r="T17" s="5" t="s">
        <v>27</v>
      </c>
      <c r="U17" s="8">
        <f t="shared" ref="U17:W17" si="11">LOG(1/B17,2)</f>
        <v>1.736965594</v>
      </c>
      <c r="V17" s="8">
        <f t="shared" si="11"/>
        <v>1.64385619</v>
      </c>
      <c r="W17" s="8">
        <f t="shared" si="11"/>
        <v>1.395928676</v>
      </c>
    </row>
    <row r="19">
      <c r="A19" s="3" t="s">
        <v>28</v>
      </c>
      <c r="G19" s="3" t="s">
        <v>29</v>
      </c>
    </row>
    <row r="20">
      <c r="A20" s="7" t="s">
        <v>30</v>
      </c>
      <c r="B20" s="9">
        <f t="shared" ref="B20:B22" si="12">SUMPRODUCT(G13:K13,N13:R13)</f>
        <v>2.198614963</v>
      </c>
      <c r="D20" s="7" t="s">
        <v>31</v>
      </c>
      <c r="E20" s="9">
        <f t="shared" ref="E20:E24" si="13">SUMPRODUCT(B13:D13,U13:W13)</f>
        <v>1.530559511</v>
      </c>
      <c r="G20" s="7" t="s">
        <v>32</v>
      </c>
      <c r="H20" s="11">
        <f>SUMPRODUCT(E5:E7,B20:B22)</f>
        <v>2.148653677</v>
      </c>
    </row>
    <row r="21">
      <c r="A21" s="7" t="s">
        <v>33</v>
      </c>
      <c r="B21" s="9">
        <f t="shared" si="12"/>
        <v>2.150733003</v>
      </c>
      <c r="D21" s="7" t="s">
        <v>34</v>
      </c>
      <c r="E21" s="9">
        <f t="shared" si="13"/>
        <v>1.569025574</v>
      </c>
      <c r="G21" s="7" t="s">
        <v>35</v>
      </c>
      <c r="H21" s="11">
        <f>SUMPRODUCT(E20:E24,B5:B9)</f>
        <v>1.545996254</v>
      </c>
    </row>
    <row r="22">
      <c r="A22" s="7" t="s">
        <v>36</v>
      </c>
      <c r="B22" s="9">
        <f t="shared" si="12"/>
        <v>2.111926561</v>
      </c>
      <c r="D22" s="7" t="s">
        <v>37</v>
      </c>
      <c r="E22" s="9">
        <f t="shared" si="13"/>
        <v>1.530559511</v>
      </c>
    </row>
    <row r="23">
      <c r="D23" s="7" t="s">
        <v>38</v>
      </c>
      <c r="E23" s="9">
        <f t="shared" si="13"/>
        <v>1.553520951</v>
      </c>
      <c r="G23" s="3" t="s">
        <v>39</v>
      </c>
    </row>
    <row r="24">
      <c r="A24" s="3" t="s">
        <v>40</v>
      </c>
      <c r="D24" s="7" t="s">
        <v>41</v>
      </c>
      <c r="E24" s="9">
        <f t="shared" si="13"/>
        <v>1.577576556</v>
      </c>
      <c r="G24" s="7" t="s">
        <v>42</v>
      </c>
      <c r="H24" s="11">
        <f t="shared" ref="H24:H25" si="14">B25-H20</f>
        <v>0.02229691754</v>
      </c>
    </row>
    <row r="25">
      <c r="A25" s="7" t="s">
        <v>43</v>
      </c>
      <c r="B25" s="11">
        <f>SUMPRODUCT(B5:B9,G4:G8)</f>
        <v>2.170950594</v>
      </c>
      <c r="G25" s="7" t="s">
        <v>44</v>
      </c>
      <c r="H25" s="11">
        <f t="shared" si="14"/>
        <v>0.02229691754</v>
      </c>
    </row>
    <row r="26">
      <c r="A26" s="7" t="s">
        <v>45</v>
      </c>
      <c r="B26" s="11">
        <f>SUMPRODUCT(E5:E7,I4:I6)</f>
        <v>1.568293171</v>
      </c>
    </row>
    <row r="28">
      <c r="A28" s="1" t="s">
        <v>46</v>
      </c>
    </row>
    <row r="30">
      <c r="A30" s="12" t="s">
        <v>1</v>
      </c>
      <c r="D30" s="3" t="s">
        <v>2</v>
      </c>
      <c r="K30" s="3" t="s">
        <v>5</v>
      </c>
    </row>
    <row r="31">
      <c r="A31" s="13" t="s">
        <v>6</v>
      </c>
      <c r="B31" s="13" t="s">
        <v>7</v>
      </c>
      <c r="D31" s="7" t="s">
        <v>6</v>
      </c>
      <c r="E31" s="7" t="s">
        <v>7</v>
      </c>
      <c r="G31" s="4" t="s">
        <v>3</v>
      </c>
      <c r="I31" s="5" t="s">
        <v>4</v>
      </c>
      <c r="K31" s="7" t="s">
        <v>8</v>
      </c>
      <c r="L31" s="9">
        <f>0.03*8</f>
        <v>0.24</v>
      </c>
    </row>
    <row r="32">
      <c r="A32" s="13" t="s">
        <v>9</v>
      </c>
      <c r="B32" s="13">
        <v>0.25</v>
      </c>
      <c r="D32" s="7" t="s">
        <v>10</v>
      </c>
      <c r="E32" s="7">
        <f>SUMPRODUCT(B39:B42,B32:B35)</f>
        <v>0.23</v>
      </c>
      <c r="G32" s="8">
        <f t="shared" ref="G32:G35" si="15">LOG((1/B32),2)</f>
        <v>2</v>
      </c>
      <c r="I32" s="8">
        <f t="shared" ref="I32:I35" si="16">LOG(1/E32,2)</f>
        <v>2.120294234</v>
      </c>
      <c r="K32" s="7" t="s">
        <v>11</v>
      </c>
      <c r="L32" s="7">
        <f>0.02*8</f>
        <v>0.16</v>
      </c>
    </row>
    <row r="33">
      <c r="A33" s="13" t="s">
        <v>12</v>
      </c>
      <c r="B33" s="13">
        <v>0.33</v>
      </c>
      <c r="D33" s="7" t="s">
        <v>13</v>
      </c>
      <c r="E33" s="7">
        <f>SUMPRODUCT(C39:C42,B32:B35)</f>
        <v>0.2472</v>
      </c>
      <c r="G33" s="8">
        <f t="shared" si="15"/>
        <v>1.59946207</v>
      </c>
      <c r="I33" s="8">
        <f t="shared" si="16"/>
        <v>2.016249352</v>
      </c>
      <c r="K33" s="7" t="s">
        <v>47</v>
      </c>
      <c r="L33" s="9">
        <f>0.03*8</f>
        <v>0.24</v>
      </c>
    </row>
    <row r="34">
      <c r="A34" s="13" t="s">
        <v>14</v>
      </c>
      <c r="B34" s="13">
        <v>0.27</v>
      </c>
      <c r="D34" s="7" t="s">
        <v>15</v>
      </c>
      <c r="E34" s="7">
        <f>SUMPRODUCT(D39:D42,B32:B35)</f>
        <v>0.1828</v>
      </c>
      <c r="G34" s="8">
        <f t="shared" si="15"/>
        <v>1.888968688</v>
      </c>
      <c r="I34" s="8">
        <f t="shared" si="16"/>
        <v>2.451662024</v>
      </c>
    </row>
    <row r="35">
      <c r="A35" s="13" t="s">
        <v>16</v>
      </c>
      <c r="B35" s="13">
        <v>0.15</v>
      </c>
      <c r="D35" s="7" t="s">
        <v>48</v>
      </c>
      <c r="E35" s="7">
        <f>SUMPRODUCT(E39:E42,B32:B35)</f>
        <v>0.34</v>
      </c>
      <c r="G35" s="8">
        <f t="shared" si="15"/>
        <v>2.736965594</v>
      </c>
      <c r="I35" s="8">
        <f t="shared" si="16"/>
        <v>1.556393349</v>
      </c>
    </row>
    <row r="36">
      <c r="A36" s="1"/>
      <c r="B36" s="1"/>
    </row>
    <row r="37">
      <c r="A37" s="12" t="s">
        <v>18</v>
      </c>
      <c r="G37" s="1" t="s">
        <v>19</v>
      </c>
      <c r="H37" s="14"/>
      <c r="I37" s="1"/>
    </row>
    <row r="38">
      <c r="A38" s="15"/>
      <c r="B38" s="13" t="s">
        <v>10</v>
      </c>
      <c r="C38" s="13" t="s">
        <v>13</v>
      </c>
      <c r="D38" s="13" t="s">
        <v>15</v>
      </c>
      <c r="E38" s="13" t="s">
        <v>48</v>
      </c>
      <c r="G38" s="8"/>
      <c r="H38" s="5" t="s">
        <v>9</v>
      </c>
      <c r="I38" s="5" t="s">
        <v>12</v>
      </c>
      <c r="J38" s="5" t="s">
        <v>14</v>
      </c>
      <c r="K38" s="5" t="s">
        <v>16</v>
      </c>
      <c r="L38" s="1"/>
      <c r="M38" s="8"/>
      <c r="N38" s="4" t="s">
        <v>9</v>
      </c>
      <c r="O38" s="4" t="s">
        <v>12</v>
      </c>
      <c r="P38" s="4" t="s">
        <v>14</v>
      </c>
      <c r="Q38" s="4" t="s">
        <v>16</v>
      </c>
      <c r="R38" s="14"/>
      <c r="S38" s="8"/>
      <c r="T38" s="5" t="s">
        <v>10</v>
      </c>
      <c r="U38" s="5" t="s">
        <v>13</v>
      </c>
      <c r="V38" s="5" t="s">
        <v>15</v>
      </c>
      <c r="W38" s="5" t="s">
        <v>48</v>
      </c>
    </row>
    <row r="39">
      <c r="A39" s="13" t="s">
        <v>9</v>
      </c>
      <c r="B39" s="13">
        <v>0.2</v>
      </c>
      <c r="C39" s="15">
        <f>L31</f>
        <v>0.24</v>
      </c>
      <c r="D39" s="15">
        <f>L32</f>
        <v>0.16</v>
      </c>
      <c r="E39" s="15">
        <f t="shared" ref="E39:E42" si="19">1-B39-C39-D39</f>
        <v>0.4</v>
      </c>
      <c r="G39" s="5" t="s">
        <v>10</v>
      </c>
      <c r="H39" s="8">
        <f>(B39*B32)/E32</f>
        <v>0.2173913043</v>
      </c>
      <c r="I39" s="8">
        <f>(B40*B33)/E32</f>
        <v>0.3443478261</v>
      </c>
      <c r="J39" s="8">
        <f>(B41*B34)/E32</f>
        <v>0.2817391304</v>
      </c>
      <c r="K39" s="8">
        <f>(B42*B35)/E32</f>
        <v>0.1565217391</v>
      </c>
      <c r="M39" s="5" t="s">
        <v>20</v>
      </c>
      <c r="N39" s="8">
        <f t="shared" ref="N39:Q39" si="17">LOG((1/H39),2)</f>
        <v>2.201633861</v>
      </c>
      <c r="O39" s="8">
        <f t="shared" si="17"/>
        <v>1.538061526</v>
      </c>
      <c r="P39" s="8">
        <f t="shared" si="17"/>
        <v>1.827568143</v>
      </c>
      <c r="Q39" s="8">
        <f t="shared" si="17"/>
        <v>2.67556505</v>
      </c>
      <c r="S39" s="5" t="s">
        <v>49</v>
      </c>
      <c r="T39" s="8">
        <f t="shared" ref="T39:W39" si="18">LOG(1/B39,2)</f>
        <v>2.321928095</v>
      </c>
      <c r="U39" s="8">
        <f t="shared" si="18"/>
        <v>2.058893689</v>
      </c>
      <c r="V39" s="8">
        <f t="shared" si="18"/>
        <v>2.64385619</v>
      </c>
      <c r="W39" s="8">
        <f t="shared" si="18"/>
        <v>1.321928095</v>
      </c>
    </row>
    <row r="40">
      <c r="A40" s="13" t="s">
        <v>12</v>
      </c>
      <c r="B40" s="15">
        <f>L31</f>
        <v>0.24</v>
      </c>
      <c r="C40" s="13">
        <v>0.3</v>
      </c>
      <c r="D40" s="15">
        <f>L32</f>
        <v>0.16</v>
      </c>
      <c r="E40" s="15">
        <f t="shared" si="19"/>
        <v>0.3</v>
      </c>
      <c r="G40" s="5" t="s">
        <v>13</v>
      </c>
      <c r="H40" s="8">
        <f>(C39*B32)/E33</f>
        <v>0.2427184466</v>
      </c>
      <c r="I40" s="8">
        <f>(C40*B33)/E33</f>
        <v>0.4004854369</v>
      </c>
      <c r="J40" s="8">
        <f>(C41*B34)/E33</f>
        <v>0.1747572816</v>
      </c>
      <c r="K40" s="8">
        <f>(C42*B35)/E33</f>
        <v>0.182038835</v>
      </c>
      <c r="M40" s="5" t="s">
        <v>22</v>
      </c>
      <c r="N40" s="8">
        <f t="shared" ref="N40:Q40" si="20">LOG((1/H40),2)</f>
        <v>2.042644337</v>
      </c>
      <c r="O40" s="8">
        <f t="shared" si="20"/>
        <v>1.320178313</v>
      </c>
      <c r="P40" s="8">
        <f t="shared" si="20"/>
        <v>2.516575526</v>
      </c>
      <c r="Q40" s="8">
        <f t="shared" si="20"/>
        <v>2.457681837</v>
      </c>
      <c r="S40" s="5" t="s">
        <v>50</v>
      </c>
      <c r="T40" s="8">
        <f t="shared" ref="T40:W40" si="21">LOG(1/B40,2)</f>
        <v>2.058893689</v>
      </c>
      <c r="U40" s="8">
        <f t="shared" si="21"/>
        <v>1.736965594</v>
      </c>
      <c r="V40" s="8">
        <f t="shared" si="21"/>
        <v>2.64385619</v>
      </c>
      <c r="W40" s="8">
        <f t="shared" si="21"/>
        <v>1.736965594</v>
      </c>
    </row>
    <row r="41">
      <c r="A41" s="13" t="s">
        <v>14</v>
      </c>
      <c r="B41" s="13">
        <f>L33</f>
        <v>0.24</v>
      </c>
      <c r="C41" s="15">
        <f>L32</f>
        <v>0.16</v>
      </c>
      <c r="D41" s="13">
        <v>0.2</v>
      </c>
      <c r="E41" s="15">
        <f t="shared" si="19"/>
        <v>0.4</v>
      </c>
      <c r="G41" s="5" t="s">
        <v>15</v>
      </c>
      <c r="H41" s="8">
        <f>(D39*B32)/E34</f>
        <v>0.2188183807</v>
      </c>
      <c r="I41" s="8">
        <f>(D40*B33)/E34</f>
        <v>0.2888402626</v>
      </c>
      <c r="J41" s="8">
        <f>(D41*B34)/E34</f>
        <v>0.295404814</v>
      </c>
      <c r="K41" s="8">
        <f>(D42*B35)/E34</f>
        <v>0.1969365427</v>
      </c>
      <c r="M41" s="5" t="s">
        <v>24</v>
      </c>
      <c r="N41" s="8">
        <f t="shared" ref="N41:Q41" si="22">LOG((1/H41),2)</f>
        <v>2.192194165</v>
      </c>
      <c r="O41" s="8">
        <f t="shared" si="22"/>
        <v>1.791656236</v>
      </c>
      <c r="P41" s="8">
        <f t="shared" si="22"/>
        <v>1.759234758</v>
      </c>
      <c r="Q41" s="8">
        <f t="shared" si="22"/>
        <v>2.344197259</v>
      </c>
      <c r="S41" s="5" t="s">
        <v>51</v>
      </c>
      <c r="T41" s="8">
        <f t="shared" ref="T41:W41" si="23">LOG(1/B41,2)</f>
        <v>2.058893689</v>
      </c>
      <c r="U41" s="8">
        <f t="shared" si="23"/>
        <v>2.64385619</v>
      </c>
      <c r="V41" s="8">
        <f t="shared" si="23"/>
        <v>2.321928095</v>
      </c>
      <c r="W41" s="8">
        <f t="shared" si="23"/>
        <v>1.321928095</v>
      </c>
    </row>
    <row r="42">
      <c r="A42" s="13" t="s">
        <v>16</v>
      </c>
      <c r="B42" s="13">
        <f>L33</f>
        <v>0.24</v>
      </c>
      <c r="C42" s="13">
        <v>0.3</v>
      </c>
      <c r="D42" s="13">
        <f>L31</f>
        <v>0.24</v>
      </c>
      <c r="E42" s="15">
        <f t="shared" si="19"/>
        <v>0.22</v>
      </c>
      <c r="G42" s="5" t="s">
        <v>48</v>
      </c>
      <c r="H42" s="8">
        <f>(E39*B32)/E35</f>
        <v>0.2941176471</v>
      </c>
      <c r="I42" s="8">
        <f>(E40*B33)/E35</f>
        <v>0.2911764706</v>
      </c>
      <c r="J42" s="8">
        <f>(E41*B34)/E35</f>
        <v>0.3176470588</v>
      </c>
      <c r="K42" s="8">
        <f>(E42*B35)/E35</f>
        <v>0.09705882353</v>
      </c>
      <c r="M42" s="5" t="s">
        <v>52</v>
      </c>
      <c r="N42" s="8">
        <f t="shared" ref="N42:Q42" si="24">LOG((1/H42),2)</f>
        <v>1.765534746</v>
      </c>
      <c r="O42" s="8">
        <f t="shared" si="24"/>
        <v>1.780034316</v>
      </c>
      <c r="P42" s="8">
        <f t="shared" si="24"/>
        <v>1.654503434</v>
      </c>
      <c r="Q42" s="8">
        <f t="shared" si="24"/>
        <v>3.364996817</v>
      </c>
      <c r="S42" s="5" t="s">
        <v>53</v>
      </c>
      <c r="T42" s="8">
        <f t="shared" ref="T42:W42" si="25">LOG(1/B42,2)</f>
        <v>2.058893689</v>
      </c>
      <c r="U42" s="8">
        <f t="shared" si="25"/>
        <v>1.736965594</v>
      </c>
      <c r="V42" s="8">
        <f t="shared" si="25"/>
        <v>2.058893689</v>
      </c>
      <c r="W42" s="8">
        <f t="shared" si="25"/>
        <v>2.184424571</v>
      </c>
    </row>
    <row r="43">
      <c r="A43" s="1"/>
      <c r="B43" s="1"/>
      <c r="C43" s="1"/>
    </row>
    <row r="44">
      <c r="A44" s="3" t="s">
        <v>28</v>
      </c>
    </row>
    <row r="45">
      <c r="A45" s="7" t="s">
        <v>30</v>
      </c>
      <c r="B45" s="9">
        <f t="shared" ref="B45:B48" si="26">SUMPRODUCT(H39:K39,N39:Q39)</f>
        <v>1.941925754</v>
      </c>
      <c r="D45" s="7" t="s">
        <v>31</v>
      </c>
      <c r="E45" s="9">
        <f t="shared" ref="E45:E48" si="27">SUMPRODUCT(B39:E39,T39:W39)</f>
        <v>1.910308333</v>
      </c>
      <c r="G45" s="3" t="s">
        <v>29</v>
      </c>
    </row>
    <row r="46">
      <c r="A46" s="7" t="s">
        <v>33</v>
      </c>
      <c r="B46" s="9">
        <f t="shared" si="26"/>
        <v>1.911683085</v>
      </c>
      <c r="D46" s="7" t="s">
        <v>34</v>
      </c>
      <c r="E46" s="9">
        <f t="shared" si="27"/>
        <v>1.959330832</v>
      </c>
      <c r="G46" s="7" t="s">
        <v>32</v>
      </c>
      <c r="H46" s="11">
        <f>SUMPRODUCT(B45:B48,E32:E35)</f>
        <v>1.923396114</v>
      </c>
    </row>
    <row r="47">
      <c r="A47" s="7" t="s">
        <v>36</v>
      </c>
      <c r="B47" s="9">
        <f t="shared" si="26"/>
        <v>1.978539355</v>
      </c>
      <c r="D47" s="7" t="s">
        <v>37</v>
      </c>
      <c r="E47" s="9">
        <f t="shared" si="27"/>
        <v>1.910308333</v>
      </c>
      <c r="G47" s="7" t="s">
        <v>35</v>
      </c>
      <c r="H47" s="11">
        <f>SUMPRODUCT(E45:E48,B32:B35)</f>
        <v>1.938429316</v>
      </c>
    </row>
    <row r="48">
      <c r="A48" s="7" t="s">
        <v>54</v>
      </c>
      <c r="B48" s="9">
        <f t="shared" si="26"/>
        <v>1.889729817</v>
      </c>
      <c r="D48" s="7" t="s">
        <v>38</v>
      </c>
      <c r="E48" s="9">
        <f t="shared" si="27"/>
        <v>1.989932055</v>
      </c>
    </row>
    <row r="49">
      <c r="G49" s="1" t="s">
        <v>39</v>
      </c>
    </row>
    <row r="50">
      <c r="A50" s="3" t="s">
        <v>40</v>
      </c>
      <c r="G50" s="7" t="s">
        <v>42</v>
      </c>
      <c r="H50" s="11">
        <f t="shared" ref="H50:H51" si="28">B51-H46</f>
        <v>0.02499275423</v>
      </c>
    </row>
    <row r="51">
      <c r="A51" s="7" t="s">
        <v>43</v>
      </c>
      <c r="B51" s="11">
        <f>SUMPRODUCT(B32:B35,G32:G35)</f>
        <v>1.948388868</v>
      </c>
      <c r="G51" s="7" t="s">
        <v>44</v>
      </c>
      <c r="H51" s="11">
        <f t="shared" si="28"/>
        <v>0.02499275423</v>
      </c>
    </row>
    <row r="52">
      <c r="A52" s="7" t="s">
        <v>45</v>
      </c>
      <c r="B52" s="11">
        <f>SUMPRODUCT(E32:E35,I32:I35)</f>
        <v>1.96342207</v>
      </c>
    </row>
    <row r="54">
      <c r="A54" s="1" t="s">
        <v>55</v>
      </c>
    </row>
    <row r="56">
      <c r="A56" s="16" t="s">
        <v>1</v>
      </c>
      <c r="D56" s="3" t="s">
        <v>2</v>
      </c>
      <c r="K56" s="3" t="s">
        <v>5</v>
      </c>
    </row>
    <row r="57">
      <c r="A57" s="17" t="s">
        <v>6</v>
      </c>
      <c r="B57" s="17" t="s">
        <v>7</v>
      </c>
      <c r="D57" s="7" t="s">
        <v>6</v>
      </c>
      <c r="E57" s="7" t="s">
        <v>7</v>
      </c>
      <c r="G57" s="4" t="s">
        <v>3</v>
      </c>
      <c r="I57" s="5" t="s">
        <v>4</v>
      </c>
      <c r="K57" s="7" t="s">
        <v>8</v>
      </c>
      <c r="L57" s="9">
        <f>0.03*8</f>
        <v>0.24</v>
      </c>
    </row>
    <row r="58">
      <c r="A58" s="17" t="s">
        <v>9</v>
      </c>
      <c r="B58" s="17">
        <v>0.15</v>
      </c>
      <c r="D58" s="7" t="s">
        <v>10</v>
      </c>
      <c r="E58" s="7">
        <f>SUMPRODUCT(B67:B72,B58:B63)</f>
        <v>0.1996</v>
      </c>
      <c r="G58" s="8">
        <f t="shared" ref="G58:G63" si="29">LOG((1/B58),2)</f>
        <v>2.736965594</v>
      </c>
      <c r="I58" s="8">
        <f t="shared" ref="I58:I61" si="30">LOG(1/E58,2)</f>
        <v>2.324816374</v>
      </c>
      <c r="K58" s="7" t="s">
        <v>11</v>
      </c>
      <c r="L58" s="7">
        <f>0.02*8</f>
        <v>0.16</v>
      </c>
    </row>
    <row r="59">
      <c r="A59" s="17" t="s">
        <v>12</v>
      </c>
      <c r="B59" s="17">
        <v>0.1</v>
      </c>
      <c r="D59" s="7" t="s">
        <v>13</v>
      </c>
      <c r="E59" s="7">
        <f>SUMPRODUCT(C67:C72,B58:B63)</f>
        <v>0.247</v>
      </c>
      <c r="G59" s="8">
        <f t="shared" si="29"/>
        <v>3.321928095</v>
      </c>
      <c r="I59" s="8">
        <f t="shared" si="30"/>
        <v>2.017417053</v>
      </c>
      <c r="K59" s="7" t="s">
        <v>47</v>
      </c>
      <c r="L59" s="9">
        <f>0.03*8</f>
        <v>0.24</v>
      </c>
    </row>
    <row r="60">
      <c r="A60" s="17" t="s">
        <v>14</v>
      </c>
      <c r="B60" s="17">
        <v>0.2</v>
      </c>
      <c r="D60" s="7" t="s">
        <v>15</v>
      </c>
      <c r="E60" s="7">
        <f>SUMPRODUCT(D67:D72,B58:B63)</f>
        <v>0.2236</v>
      </c>
      <c r="G60" s="8">
        <f t="shared" si="29"/>
        <v>2.321928095</v>
      </c>
      <c r="I60" s="8">
        <f t="shared" si="30"/>
        <v>2.161007907</v>
      </c>
    </row>
    <row r="61">
      <c r="A61" s="17" t="s">
        <v>16</v>
      </c>
      <c r="B61" s="17">
        <v>0.25</v>
      </c>
      <c r="D61" s="7" t="s">
        <v>48</v>
      </c>
      <c r="E61" s="7">
        <f>SUMPRODUCT(E67:E72,B58:B63)</f>
        <v>0.3298</v>
      </c>
      <c r="G61" s="8">
        <f t="shared" si="29"/>
        <v>2</v>
      </c>
      <c r="I61" s="8">
        <f t="shared" si="30"/>
        <v>1.600336696</v>
      </c>
    </row>
    <row r="62">
      <c r="A62" s="17" t="s">
        <v>17</v>
      </c>
      <c r="B62" s="17">
        <v>0.14</v>
      </c>
      <c r="G62" s="8">
        <f t="shared" si="29"/>
        <v>2.836501268</v>
      </c>
    </row>
    <row r="63">
      <c r="A63" s="17" t="s">
        <v>56</v>
      </c>
      <c r="B63" s="17">
        <v>0.16</v>
      </c>
      <c r="G63" s="8">
        <f t="shared" si="29"/>
        <v>2.64385619</v>
      </c>
    </row>
    <row r="65">
      <c r="A65" s="16" t="s">
        <v>18</v>
      </c>
      <c r="H65" s="14"/>
    </row>
    <row r="66">
      <c r="A66" s="18"/>
      <c r="B66" s="17" t="s">
        <v>10</v>
      </c>
      <c r="C66" s="17" t="s">
        <v>13</v>
      </c>
      <c r="D66" s="17" t="s">
        <v>15</v>
      </c>
      <c r="E66" s="17" t="s">
        <v>48</v>
      </c>
      <c r="G66" s="8"/>
      <c r="H66" s="5" t="s">
        <v>9</v>
      </c>
      <c r="I66" s="5" t="s">
        <v>12</v>
      </c>
      <c r="J66" s="5" t="s">
        <v>14</v>
      </c>
      <c r="K66" s="5" t="s">
        <v>16</v>
      </c>
      <c r="L66" s="5" t="s">
        <v>17</v>
      </c>
      <c r="M66" s="5" t="s">
        <v>56</v>
      </c>
      <c r="O66" s="5"/>
      <c r="P66" s="4" t="s">
        <v>9</v>
      </c>
      <c r="Q66" s="4" t="s">
        <v>12</v>
      </c>
      <c r="R66" s="4" t="s">
        <v>14</v>
      </c>
      <c r="S66" s="4" t="s">
        <v>16</v>
      </c>
      <c r="T66" s="4" t="s">
        <v>17</v>
      </c>
      <c r="U66" s="4" t="s">
        <v>56</v>
      </c>
    </row>
    <row r="67">
      <c r="A67" s="17" t="s">
        <v>9</v>
      </c>
      <c r="B67" s="17">
        <v>0.2</v>
      </c>
      <c r="C67" s="18">
        <f>L57</f>
        <v>0.24</v>
      </c>
      <c r="D67" s="18">
        <f>L58</f>
        <v>0.16</v>
      </c>
      <c r="E67" s="18">
        <f t="shared" ref="E67:E72" si="32">1-B67-C67-D67</f>
        <v>0.4</v>
      </c>
      <c r="G67" s="5" t="s">
        <v>10</v>
      </c>
      <c r="H67" s="8">
        <f>(B67*B58)/E58</f>
        <v>0.1503006012</v>
      </c>
      <c r="I67" s="8">
        <f>(B68*B59)/E58</f>
        <v>0.120240481</v>
      </c>
      <c r="J67" s="8">
        <f>(B69*B60)/E58</f>
        <v>0.1603206413</v>
      </c>
      <c r="K67" s="8">
        <f>(B70*B61)/E58</f>
        <v>0.3006012024</v>
      </c>
      <c r="L67" s="8">
        <f>(B71*B62)/E58</f>
        <v>0.1402805611</v>
      </c>
      <c r="M67" s="8">
        <f>(B72*B63)/E58</f>
        <v>0.128256513</v>
      </c>
      <c r="O67" s="5" t="s">
        <v>57</v>
      </c>
      <c r="P67" s="8">
        <f t="shared" ref="P67:U67" si="31">LOG((1/H67),2)</f>
        <v>2.734077315</v>
      </c>
      <c r="Q67" s="8">
        <f t="shared" si="31"/>
        <v>3.05600541</v>
      </c>
      <c r="R67" s="8">
        <f t="shared" si="31"/>
        <v>2.64096791</v>
      </c>
      <c r="S67" s="8">
        <f t="shared" si="31"/>
        <v>1.734077315</v>
      </c>
      <c r="T67" s="8">
        <f t="shared" si="31"/>
        <v>2.833612988</v>
      </c>
      <c r="U67" s="8">
        <f t="shared" si="31"/>
        <v>2.962896005</v>
      </c>
    </row>
    <row r="68">
      <c r="A68" s="17" t="s">
        <v>12</v>
      </c>
      <c r="B68" s="18">
        <f>L59</f>
        <v>0.24</v>
      </c>
      <c r="C68" s="17">
        <f>L57</f>
        <v>0.24</v>
      </c>
      <c r="D68" s="17">
        <v>0.3</v>
      </c>
      <c r="E68" s="18">
        <f t="shared" si="32"/>
        <v>0.22</v>
      </c>
      <c r="G68" s="5" t="s">
        <v>13</v>
      </c>
      <c r="H68" s="8">
        <f>(C67*B58)/E59</f>
        <v>0.1457489879</v>
      </c>
      <c r="I68" s="8">
        <f>(C68*B59)/E59</f>
        <v>0.0971659919</v>
      </c>
      <c r="J68" s="8">
        <f>(C69*B60)/E59</f>
        <v>0.1619433198</v>
      </c>
      <c r="K68" s="8">
        <f>(C70*B61)/E59</f>
        <v>0.3036437247</v>
      </c>
      <c r="L68" s="8">
        <f>(C71*B62)/E59</f>
        <v>0.1360323887</v>
      </c>
      <c r="M68" s="8">
        <f>(C72*B63)/E59</f>
        <v>0.155465587</v>
      </c>
      <c r="O68" s="5" t="s">
        <v>58</v>
      </c>
      <c r="P68" s="8">
        <f t="shared" ref="P68:U68" si="33">LOG((1/H68),2)</f>
        <v>2.77844223</v>
      </c>
      <c r="Q68" s="8">
        <f t="shared" si="33"/>
        <v>3.363404731</v>
      </c>
      <c r="R68" s="8">
        <f t="shared" si="33"/>
        <v>2.626439137</v>
      </c>
      <c r="S68" s="8">
        <f t="shared" si="33"/>
        <v>1.719548541</v>
      </c>
      <c r="T68" s="8">
        <f t="shared" si="33"/>
        <v>2.877977904</v>
      </c>
      <c r="U68" s="8">
        <f t="shared" si="33"/>
        <v>2.685332826</v>
      </c>
    </row>
    <row r="69">
      <c r="A69" s="17" t="s">
        <v>14</v>
      </c>
      <c r="B69" s="17">
        <f>L58</f>
        <v>0.16</v>
      </c>
      <c r="C69" s="17">
        <v>0.2</v>
      </c>
      <c r="D69" s="17">
        <f>L59</f>
        <v>0.24</v>
      </c>
      <c r="E69" s="18">
        <f t="shared" si="32"/>
        <v>0.4</v>
      </c>
      <c r="G69" s="5" t="s">
        <v>15</v>
      </c>
      <c r="H69" s="8">
        <f>(D67*B58)/E60</f>
        <v>0.1073345259</v>
      </c>
      <c r="I69" s="8">
        <f>(D68*B59)/E60</f>
        <v>0.1341681574</v>
      </c>
      <c r="J69" s="8">
        <f>(D69*B60)/E60</f>
        <v>0.2146690519</v>
      </c>
      <c r="K69" s="8">
        <f>(D70*B61)/E60</f>
        <v>0.1788908766</v>
      </c>
      <c r="L69" s="8">
        <f>(D71*B62)/E60</f>
        <v>0.1502683363</v>
      </c>
      <c r="M69" s="8">
        <f>(D72*B63)/E60</f>
        <v>0.2146690519</v>
      </c>
      <c r="O69" s="5" t="s">
        <v>59</v>
      </c>
      <c r="P69" s="8">
        <f t="shared" ref="P69:U69" si="34">LOG((1/H69),2)</f>
        <v>3.219813877</v>
      </c>
      <c r="Q69" s="8">
        <f t="shared" si="34"/>
        <v>2.897885782</v>
      </c>
      <c r="R69" s="8">
        <f t="shared" si="34"/>
        <v>2.219813877</v>
      </c>
      <c r="S69" s="8">
        <f t="shared" si="34"/>
        <v>2.482848283</v>
      </c>
      <c r="T69" s="8">
        <f t="shared" si="34"/>
        <v>2.73438705</v>
      </c>
      <c r="U69" s="8">
        <f t="shared" si="34"/>
        <v>2.219813877</v>
      </c>
    </row>
    <row r="70">
      <c r="A70" s="17" t="s">
        <v>16</v>
      </c>
      <c r="B70" s="17">
        <f>L57</f>
        <v>0.24</v>
      </c>
      <c r="C70" s="17">
        <v>0.3</v>
      </c>
      <c r="D70" s="17">
        <f>L58</f>
        <v>0.16</v>
      </c>
      <c r="E70" s="18">
        <f t="shared" si="32"/>
        <v>0.3</v>
      </c>
      <c r="G70" s="5" t="s">
        <v>48</v>
      </c>
      <c r="H70" s="8">
        <f>(E67*B58)/E61</f>
        <v>0.1819284415</v>
      </c>
      <c r="I70" s="8">
        <f>(E68*B59)/E61</f>
        <v>0.06670709521</v>
      </c>
      <c r="J70" s="8">
        <f>(E69*B60)/E61</f>
        <v>0.2425712553</v>
      </c>
      <c r="K70" s="8">
        <f>(E70*B61)/E61</f>
        <v>0.2274105518</v>
      </c>
      <c r="L70" s="8">
        <f>(E71*B62)/E61</f>
        <v>0.135839903</v>
      </c>
      <c r="M70" s="8">
        <f>(E72*B63)/E61</f>
        <v>0.1455427532</v>
      </c>
      <c r="O70" s="5" t="s">
        <v>60</v>
      </c>
      <c r="P70" s="8">
        <f t="shared" ref="P70:U70" si="35">LOG((1/H70),2)</f>
        <v>2.458556993</v>
      </c>
      <c r="Q70" s="8">
        <f t="shared" si="35"/>
        <v>3.90601597</v>
      </c>
      <c r="R70" s="8">
        <f t="shared" si="35"/>
        <v>2.043519494</v>
      </c>
      <c r="S70" s="8">
        <f t="shared" si="35"/>
        <v>2.136628898</v>
      </c>
      <c r="T70" s="8">
        <f t="shared" si="35"/>
        <v>2.880020761</v>
      </c>
      <c r="U70" s="8">
        <f t="shared" si="35"/>
        <v>2.780485088</v>
      </c>
    </row>
    <row r="71">
      <c r="A71" s="17" t="s">
        <v>17</v>
      </c>
      <c r="B71" s="17">
        <v>0.2</v>
      </c>
      <c r="C71" s="17">
        <f>L59</f>
        <v>0.24</v>
      </c>
      <c r="D71" s="18">
        <f>L57</f>
        <v>0.24</v>
      </c>
      <c r="E71" s="18">
        <f t="shared" si="32"/>
        <v>0.32</v>
      </c>
    </row>
    <row r="72">
      <c r="A72" s="17" t="s">
        <v>56</v>
      </c>
      <c r="B72" s="18">
        <f>L58</f>
        <v>0.16</v>
      </c>
      <c r="C72" s="18">
        <f>L59</f>
        <v>0.24</v>
      </c>
      <c r="D72" s="17">
        <v>0.3</v>
      </c>
      <c r="E72" s="18">
        <f t="shared" si="32"/>
        <v>0.3</v>
      </c>
      <c r="O72" s="8"/>
      <c r="P72" s="5" t="s">
        <v>10</v>
      </c>
      <c r="Q72" s="5" t="s">
        <v>13</v>
      </c>
      <c r="R72" s="5" t="s">
        <v>15</v>
      </c>
      <c r="S72" s="5" t="s">
        <v>48</v>
      </c>
    </row>
    <row r="73">
      <c r="O73" s="5" t="s">
        <v>61</v>
      </c>
      <c r="P73" s="8">
        <f t="shared" ref="P73:S73" si="36">LOG(1/B67,2)</f>
        <v>2.321928095</v>
      </c>
      <c r="Q73" s="8">
        <f t="shared" si="36"/>
        <v>2.058893689</v>
      </c>
      <c r="R73" s="8">
        <f t="shared" si="36"/>
        <v>2.64385619</v>
      </c>
      <c r="S73" s="8">
        <f t="shared" si="36"/>
        <v>1.321928095</v>
      </c>
    </row>
    <row r="74">
      <c r="A74" s="3" t="s">
        <v>28</v>
      </c>
      <c r="O74" s="5" t="s">
        <v>62</v>
      </c>
      <c r="P74" s="8">
        <f t="shared" ref="P74:S74" si="37">LOG(1/B68,2)</f>
        <v>2.058893689</v>
      </c>
      <c r="Q74" s="8">
        <f t="shared" si="37"/>
        <v>2.058893689</v>
      </c>
      <c r="R74" s="8">
        <f t="shared" si="37"/>
        <v>1.736965594</v>
      </c>
      <c r="S74" s="8">
        <f t="shared" si="37"/>
        <v>2.184424571</v>
      </c>
    </row>
    <row r="75">
      <c r="A75" s="7" t="s">
        <v>30</v>
      </c>
      <c r="B75" s="9">
        <f t="shared" ref="B75:B78" si="39">SUMPRODUCT(H67:M67,P67:U67)</f>
        <v>2.500567949</v>
      </c>
      <c r="D75" s="7" t="s">
        <v>31</v>
      </c>
      <c r="E75" s="9">
        <f t="shared" ref="E75:E80" si="40">SUMPRODUCT(B67:E67,P73:S73)</f>
        <v>1.910308333</v>
      </c>
      <c r="G75" s="3" t="s">
        <v>29</v>
      </c>
      <c r="O75" s="5" t="s">
        <v>63</v>
      </c>
      <c r="P75" s="8">
        <f t="shared" ref="P75:S75" si="38">LOG(1/B69,2)</f>
        <v>2.64385619</v>
      </c>
      <c r="Q75" s="8">
        <f t="shared" si="38"/>
        <v>2.321928095</v>
      </c>
      <c r="R75" s="8">
        <f t="shared" si="38"/>
        <v>2.058893689</v>
      </c>
      <c r="S75" s="8">
        <f t="shared" si="38"/>
        <v>1.321928095</v>
      </c>
    </row>
    <row r="76">
      <c r="A76" s="7" t="s">
        <v>33</v>
      </c>
      <c r="B76" s="9">
        <f t="shared" si="39"/>
        <v>2.48820315</v>
      </c>
      <c r="D76" s="7" t="s">
        <v>34</v>
      </c>
      <c r="E76" s="9">
        <f t="shared" si="40"/>
        <v>1.989932055</v>
      </c>
      <c r="G76" s="7" t="s">
        <v>32</v>
      </c>
      <c r="H76" s="11">
        <f>SUMPRODUCT(B75:B78,E58:E61)</f>
        <v>2.501865828</v>
      </c>
      <c r="O76" s="5" t="s">
        <v>64</v>
      </c>
      <c r="P76" s="8">
        <f t="shared" ref="P76:S76" si="41">LOG(1/B70,2)</f>
        <v>2.058893689</v>
      </c>
      <c r="Q76" s="8">
        <f t="shared" si="41"/>
        <v>1.736965594</v>
      </c>
      <c r="R76" s="8">
        <f t="shared" si="41"/>
        <v>2.64385619</v>
      </c>
      <c r="S76" s="8">
        <f t="shared" si="41"/>
        <v>1.736965594</v>
      </c>
    </row>
    <row r="77">
      <c r="A77" s="7" t="s">
        <v>36</v>
      </c>
      <c r="B77" s="9">
        <f t="shared" si="39"/>
        <v>2.542502571</v>
      </c>
      <c r="D77" s="7" t="s">
        <v>37</v>
      </c>
      <c r="E77" s="9">
        <f t="shared" si="40"/>
        <v>1.910308333</v>
      </c>
      <c r="G77" s="7" t="s">
        <v>35</v>
      </c>
      <c r="H77" s="11">
        <f>SUMPRODUCT(E75:E80,B58:B63)</f>
        <v>1.947943163</v>
      </c>
      <c r="O77" s="5" t="s">
        <v>65</v>
      </c>
      <c r="P77" s="8">
        <f t="shared" ref="P77:S77" si="42">LOG(1/B71,2)</f>
        <v>2.321928095</v>
      </c>
      <c r="Q77" s="8">
        <f t="shared" si="42"/>
        <v>2.058893689</v>
      </c>
      <c r="R77" s="8">
        <f t="shared" si="42"/>
        <v>2.058893689</v>
      </c>
      <c r="S77" s="8">
        <f t="shared" si="42"/>
        <v>1.64385619</v>
      </c>
    </row>
    <row r="78">
      <c r="A78" s="7" t="s">
        <v>54</v>
      </c>
      <c r="B78" s="9">
        <f t="shared" si="39"/>
        <v>2.485332662</v>
      </c>
      <c r="D78" s="7" t="s">
        <v>38</v>
      </c>
      <c r="E78" s="9">
        <f t="shared" si="40"/>
        <v>1.959330832</v>
      </c>
      <c r="O78" s="5" t="s">
        <v>66</v>
      </c>
      <c r="P78" s="8">
        <f t="shared" ref="P78:S78" si="43">LOG(1/B72,2)</f>
        <v>2.64385619</v>
      </c>
      <c r="Q78" s="8">
        <f t="shared" si="43"/>
        <v>2.058893689</v>
      </c>
      <c r="R78" s="8">
        <f t="shared" si="43"/>
        <v>1.736965594</v>
      </c>
      <c r="S78" s="8">
        <f t="shared" si="43"/>
        <v>1.736965594</v>
      </c>
    </row>
    <row r="79">
      <c r="D79" s="7" t="s">
        <v>41</v>
      </c>
      <c r="E79" s="9">
        <f t="shared" si="40"/>
        <v>1.97868857</v>
      </c>
      <c r="G79" s="3" t="s">
        <v>39</v>
      </c>
    </row>
    <row r="80">
      <c r="A80" s="3" t="s">
        <v>40</v>
      </c>
      <c r="D80" s="7" t="s">
        <v>67</v>
      </c>
      <c r="E80" s="9">
        <f t="shared" si="40"/>
        <v>1.959330832</v>
      </c>
      <c r="G80" s="7" t="s">
        <v>42</v>
      </c>
      <c r="H80" s="11">
        <f t="shared" ref="H80:H81" si="44">B81-H76</f>
        <v>0.02538460774</v>
      </c>
    </row>
    <row r="81">
      <c r="A81" s="7" t="s">
        <v>43</v>
      </c>
      <c r="B81" s="11">
        <f>SUMPRODUCT(B58:B63,G58:G63)</f>
        <v>2.527250435</v>
      </c>
      <c r="G81" s="7" t="s">
        <v>44</v>
      </c>
      <c r="H81" s="11">
        <f t="shared" si="44"/>
        <v>0.02538460774</v>
      </c>
    </row>
    <row r="82">
      <c r="A82" s="7" t="s">
        <v>45</v>
      </c>
      <c r="B82" s="11">
        <f>SUMPRODUCT(E58:E61,I58:I61)</f>
        <v>1.973327771</v>
      </c>
    </row>
  </sheetData>
  <mergeCells count="24">
    <mergeCell ref="A3:B3"/>
    <mergeCell ref="D3:E3"/>
    <mergeCell ref="K3:L3"/>
    <mergeCell ref="A11:D11"/>
    <mergeCell ref="A19:B19"/>
    <mergeCell ref="G19:H19"/>
    <mergeCell ref="G23:H23"/>
    <mergeCell ref="G49:H49"/>
    <mergeCell ref="G45:H45"/>
    <mergeCell ref="G79:H79"/>
    <mergeCell ref="G75:H75"/>
    <mergeCell ref="A56:B56"/>
    <mergeCell ref="D56:E56"/>
    <mergeCell ref="K56:L56"/>
    <mergeCell ref="A65:E65"/>
    <mergeCell ref="A80:B80"/>
    <mergeCell ref="A74:B74"/>
    <mergeCell ref="A24:B24"/>
    <mergeCell ref="A30:B30"/>
    <mergeCell ref="D30:E30"/>
    <mergeCell ref="K30:L30"/>
    <mergeCell ref="A37:E37"/>
    <mergeCell ref="A44:B44"/>
    <mergeCell ref="A50:B50"/>
  </mergeCells>
  <drawing r:id="rId1"/>
</worksheet>
</file>